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sterhansson/Desktop/"/>
    </mc:Choice>
  </mc:AlternateContent>
  <xr:revisionPtr revIDLastSave="0" documentId="8_{3A3E872E-8103-9A4A-ACCF-01AA4128FABF}" xr6:coauthVersionLast="47" xr6:coauthVersionMax="47" xr10:uidLastSave="{00000000-0000-0000-0000-000000000000}"/>
  <bookViews>
    <workbookView xWindow="0" yWindow="500" windowWidth="28800" windowHeight="17500" tabRatio="881" xr2:uid="{00000000-000D-0000-FFFF-FFFF00000000}"/>
  </bookViews>
  <sheets>
    <sheet name="Cover" sheetId="10" r:id="rId1"/>
    <sheet name="Key financial figures and APMs" sheetId="1" r:id="rId2"/>
    <sheet name="Norway" sheetId="2" r:id="rId3"/>
    <sheet name="Sweden" sheetId="7" r:id="rId4"/>
    <sheet name="Finland" sheetId="9" r:id="rId5"/>
    <sheet name="Denmark" sheetId="8" r:id="rId6"/>
    <sheet name="Profit loss statement" sheetId="3" r:id="rId7"/>
    <sheet name="Balance sheet" sheetId="4" r:id="rId8"/>
    <sheet name="Cash flow" sheetId="5" r:id="rId9"/>
    <sheet name="Summary discount effect" sheetId="11" r:id="rId10"/>
  </sheets>
  <externalReferences>
    <externalReference r:id="rId11"/>
    <externalReference r:id="rId1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" i="11" l="1"/>
  <c r="P8" i="11"/>
  <c r="O8" i="11"/>
  <c r="N8" i="11"/>
  <c r="M8" i="11"/>
  <c r="L8" i="11"/>
  <c r="K8" i="11"/>
  <c r="J8" i="11"/>
  <c r="I8" i="11"/>
  <c r="H8" i="11"/>
  <c r="G8" i="11"/>
  <c r="P19" i="8" l="1"/>
  <c r="P17" i="8"/>
  <c r="P16" i="8"/>
  <c r="P18" i="8"/>
  <c r="P20" i="8"/>
  <c r="P21" i="8"/>
  <c r="P22" i="8"/>
  <c r="P13" i="8"/>
  <c r="P10" i="8"/>
  <c r="P11" i="8"/>
  <c r="P12" i="8"/>
  <c r="P14" i="8"/>
  <c r="P15" i="8"/>
  <c r="P9" i="8"/>
  <c r="P19" i="9"/>
  <c r="P17" i="9"/>
  <c r="P13" i="9"/>
  <c r="P10" i="9"/>
  <c r="P11" i="9"/>
  <c r="P12" i="9"/>
  <c r="P14" i="9"/>
  <c r="P15" i="9"/>
  <c r="P16" i="9"/>
  <c r="P18" i="9"/>
  <c r="P20" i="9"/>
  <c r="P21" i="9"/>
  <c r="P22" i="9"/>
  <c r="P9" i="9"/>
  <c r="P19" i="7"/>
  <c r="P17" i="7"/>
  <c r="P13" i="7"/>
  <c r="P10" i="7"/>
  <c r="P11" i="7"/>
  <c r="P12" i="7"/>
  <c r="P14" i="7"/>
  <c r="P15" i="7"/>
  <c r="P16" i="7"/>
  <c r="P18" i="7"/>
  <c r="P20" i="7"/>
  <c r="P21" i="7"/>
  <c r="P22" i="7"/>
  <c r="P9" i="7"/>
  <c r="P19" i="2"/>
  <c r="P17" i="2"/>
  <c r="P13" i="2"/>
  <c r="P10" i="2"/>
  <c r="P11" i="2"/>
  <c r="P12" i="2"/>
  <c r="P14" i="2"/>
  <c r="P15" i="2"/>
  <c r="P16" i="2"/>
  <c r="P18" i="2"/>
  <c r="P20" i="2"/>
  <c r="P21" i="2"/>
  <c r="P22" i="2"/>
  <c r="P9" i="2"/>
  <c r="P21" i="1"/>
  <c r="P19" i="1"/>
  <c r="P13" i="1"/>
  <c r="P10" i="1"/>
  <c r="P11" i="1"/>
  <c r="P12" i="1"/>
  <c r="P16" i="1"/>
  <c r="P18" i="1"/>
  <c r="P20" i="1"/>
  <c r="P22" i="1"/>
  <c r="P23" i="1"/>
  <c r="P25" i="1"/>
  <c r="P26" i="1"/>
  <c r="P27" i="1"/>
  <c r="P28" i="1"/>
  <c r="P9" i="1"/>
  <c r="L10" i="5"/>
  <c r="L11" i="5"/>
  <c r="L12" i="5"/>
  <c r="L15" i="5"/>
  <c r="L16" i="5"/>
  <c r="L17" i="5"/>
  <c r="L18" i="5"/>
  <c r="L22" i="5"/>
  <c r="L23" i="5"/>
  <c r="L24" i="5"/>
  <c r="L25" i="5"/>
  <c r="L26" i="5"/>
  <c r="L29" i="5"/>
  <c r="L30" i="5"/>
  <c r="L31" i="5"/>
  <c r="L32" i="5"/>
  <c r="L33" i="5"/>
  <c r="L34" i="5"/>
  <c r="L35" i="5"/>
  <c r="L36" i="5"/>
  <c r="L37" i="5"/>
  <c r="L38" i="5"/>
  <c r="L41" i="5"/>
  <c r="L42" i="5"/>
  <c r="L47" i="5"/>
  <c r="P32" i="4"/>
  <c r="P33" i="4"/>
  <c r="P49" i="4"/>
  <c r="P50" i="4"/>
  <c r="P36" i="3"/>
  <c r="P52" i="3"/>
  <c r="P53" i="3"/>
  <c r="P59" i="3"/>
  <c r="P45" i="4" l="1"/>
  <c r="P56" i="4" l="1"/>
  <c r="P54" i="4"/>
  <c r="P53" i="4"/>
  <c r="P52" i="4"/>
  <c r="P44" i="4"/>
  <c r="P43" i="4"/>
  <c r="P41" i="4"/>
  <c r="P37" i="4"/>
  <c r="P31" i="4"/>
  <c r="P30" i="4"/>
  <c r="P23" i="4"/>
  <c r="P21" i="4"/>
  <c r="P20" i="4"/>
  <c r="P19" i="4"/>
  <c r="P18" i="4"/>
  <c r="P14" i="4"/>
  <c r="P13" i="4"/>
  <c r="P10" i="4"/>
  <c r="P9" i="4"/>
  <c r="P11" i="4" l="1"/>
  <c r="P55" i="4"/>
  <c r="P22" i="4" l="1"/>
  <c r="P51" i="4"/>
  <c r="P19" i="3"/>
  <c r="P30" i="3" l="1"/>
  <c r="P25" i="3"/>
  <c r="P24" i="3"/>
  <c r="P23" i="3"/>
  <c r="P22" i="3"/>
  <c r="P12" i="3"/>
  <c r="P13" i="3"/>
  <c r="P14" i="3"/>
  <c r="P11" i="3"/>
  <c r="P8" i="3"/>
  <c r="L13" i="5" l="1"/>
  <c r="P26" i="3"/>
  <c r="L14" i="5" l="1"/>
  <c r="P24" i="4" l="1"/>
  <c r="P15" i="4" l="1"/>
  <c r="P26" i="4" l="1"/>
  <c r="P15" i="3" l="1"/>
  <c r="P17" i="3" l="1"/>
  <c r="P20" i="3" l="1"/>
  <c r="P14" i="1" l="1"/>
  <c r="P15" i="1"/>
  <c r="P28" i="3"/>
  <c r="L9" i="5" l="1"/>
  <c r="P31" i="3" l="1"/>
  <c r="P49" i="3"/>
  <c r="P37" i="3"/>
  <c r="P55" i="3" l="1"/>
  <c r="P35" i="3"/>
  <c r="P58" i="3" l="1"/>
  <c r="P60" i="3" l="1"/>
  <c r="P42" i="3"/>
  <c r="P17" i="1" l="1"/>
  <c r="P41" i="3"/>
  <c r="L19" i="5" l="1"/>
  <c r="L44" i="5" l="1"/>
  <c r="L48" i="5" l="1"/>
  <c r="P42" i="4" l="1"/>
  <c r="P57" i="4"/>
  <c r="P46" i="4" l="1"/>
  <c r="P59" i="4" l="1"/>
  <c r="P24" i="1"/>
  <c r="P61" i="4" l="1"/>
  <c r="P35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Stine Klund</author>
  </authors>
  <commentList>
    <comment ref="A25" authorId="0" shapeId="0" xr:uid="{84E1DB7F-86C5-4853-9A3E-AF2582B60AD0}">
      <text>
        <r>
          <rPr>
            <b/>
            <sz val="9"/>
            <color indexed="81"/>
            <rFont val="Tahoma"/>
            <family val="2"/>
          </rPr>
          <t>Stine Klund:</t>
        </r>
        <r>
          <rPr>
            <sz val="9"/>
            <color indexed="81"/>
            <rFont val="Tahoma"/>
            <family val="2"/>
          </rPr>
          <t xml:space="preserve">
Please note: Definition changed to include working capital from Q2 2020</t>
        </r>
      </text>
    </comment>
  </commentList>
</comments>
</file>

<file path=xl/sharedStrings.xml><?xml version="1.0" encoding="utf-8"?>
<sst xmlns="http://schemas.openxmlformats.org/spreadsheetml/2006/main" count="356" uniqueCount="144">
  <si>
    <t>Key Financial Figures and Alternative Performance Measures (APM)</t>
  </si>
  <si>
    <t>Amounts in NOK million (unless otherwise stated)</t>
  </si>
  <si>
    <t>Membership revenue</t>
  </si>
  <si>
    <t>Other revenues</t>
  </si>
  <si>
    <t>Total revenues</t>
  </si>
  <si>
    <t>EBITDA</t>
  </si>
  <si>
    <t xml:space="preserve">    Margin (%)</t>
  </si>
  <si>
    <t>Operating profit excluding impairment</t>
  </si>
  <si>
    <t>Operating profit</t>
  </si>
  <si>
    <t>Profit/loss for the period</t>
  </si>
  <si>
    <t>Earnings per share (NOK)</t>
  </si>
  <si>
    <t>Adjusted Country EBITDA before impact of IFRS 16</t>
  </si>
  <si>
    <t>Adjusted EBITDA before impact of IFRS 16</t>
  </si>
  <si>
    <t>Maintenance Capex</t>
  </si>
  <si>
    <t>Total Capex</t>
  </si>
  <si>
    <t>Net debt</t>
  </si>
  <si>
    <t>Operating cash flow</t>
  </si>
  <si>
    <t>Clubs</t>
  </si>
  <si>
    <t>Members (‘000)</t>
  </si>
  <si>
    <t>ARPM (NOK/month)</t>
  </si>
  <si>
    <t>Q1</t>
  </si>
  <si>
    <t>Q2</t>
  </si>
  <si>
    <t>Q3</t>
  </si>
  <si>
    <t>Q4</t>
  </si>
  <si>
    <t>CONSOLIDATED INCOME STATEMENT</t>
  </si>
  <si>
    <t>(Amounts in NOK million)</t>
  </si>
  <si>
    <t>Revenue</t>
  </si>
  <si>
    <t>Operating expenses</t>
  </si>
  <si>
    <t>Cost of goods sold</t>
  </si>
  <si>
    <t>Personnel expenses</t>
  </si>
  <si>
    <t>Other operating expenses</t>
  </si>
  <si>
    <t>Depreciation and amortisation</t>
  </si>
  <si>
    <t xml:space="preserve">Total operating expenses </t>
  </si>
  <si>
    <t xml:space="preserve">Operating profit </t>
  </si>
  <si>
    <t>Interest income</t>
  </si>
  <si>
    <t>Finance income</t>
  </si>
  <si>
    <t>Interest expense</t>
  </si>
  <si>
    <t>Finance expense</t>
  </si>
  <si>
    <t>Net financial items</t>
  </si>
  <si>
    <t>Profit/loss before tax</t>
  </si>
  <si>
    <t>Income tax expense</t>
  </si>
  <si>
    <t>Profit/loss for the year is attributable to:</t>
  </si>
  <si>
    <t>Equity holders of the Group</t>
  </si>
  <si>
    <t>Non-controlling interests</t>
  </si>
  <si>
    <t>Total allocation</t>
  </si>
  <si>
    <t>Earnings per share in NOK</t>
  </si>
  <si>
    <t>Basic earnings per share attributable to equity holders of the company</t>
  </si>
  <si>
    <t>Diluted earnings per share attributable to equity holders of the company</t>
  </si>
  <si>
    <t>CONSOLIDATED STATEMENT OF COMPREHENSIVE INCOME</t>
  </si>
  <si>
    <t>Profit/loss for the year</t>
  </si>
  <si>
    <t>Other comprehensive income</t>
  </si>
  <si>
    <t>Currency translation adjustment - may be reclassified to profit or loss</t>
  </si>
  <si>
    <t>Other comprehensive income, net of tax</t>
  </si>
  <si>
    <t>Total comprehensive income for the period</t>
  </si>
  <si>
    <t>Total comprehensive income is attributable to:</t>
  </si>
  <si>
    <t>Key Financial figures and Alternative Performance Measures (APM): Norway</t>
  </si>
  <si>
    <t>CONSOLIDATED BALANCE SHEET</t>
  </si>
  <si>
    <t xml:space="preserve">(Amounts in NOK million) </t>
  </si>
  <si>
    <t>ASSETS</t>
  </si>
  <si>
    <t>Non-current assets</t>
  </si>
  <si>
    <t>Intangible assets</t>
  </si>
  <si>
    <t>Right-of-use assets</t>
  </si>
  <si>
    <t>Property, plant and equipment</t>
  </si>
  <si>
    <t>Derivative financial instruments</t>
  </si>
  <si>
    <t>Other non-current receivables</t>
  </si>
  <si>
    <t>Deferred tax assets</t>
  </si>
  <si>
    <t>Total non-current assets</t>
  </si>
  <si>
    <t>Current assets</t>
  </si>
  <si>
    <t>Inventories</t>
  </si>
  <si>
    <t>Accounts receivables</t>
  </si>
  <si>
    <t>Other current receivables</t>
  </si>
  <si>
    <t>Prepaid expenses and accrued income</t>
  </si>
  <si>
    <t>Assets held for sale</t>
  </si>
  <si>
    <t>Cash and cash equivalents</t>
  </si>
  <si>
    <t>Total current assets</t>
  </si>
  <si>
    <t>Total assets</t>
  </si>
  <si>
    <t>EQUITY</t>
  </si>
  <si>
    <t>Share capital</t>
  </si>
  <si>
    <t>Share premium</t>
  </si>
  <si>
    <t>Other reserves</t>
  </si>
  <si>
    <t>Paid in capital not yet registered</t>
  </si>
  <si>
    <t>Retained earnings</t>
  </si>
  <si>
    <t xml:space="preserve">Total equity </t>
  </si>
  <si>
    <t>LIABILITIES</t>
  </si>
  <si>
    <t>Non-current liabilities</t>
  </si>
  <si>
    <t>Deferred tax liability</t>
  </si>
  <si>
    <t>Borrowings</t>
  </si>
  <si>
    <t>Lease liability</t>
  </si>
  <si>
    <t>Total non-current liabilities</t>
  </si>
  <si>
    <t>Current liabilities</t>
  </si>
  <si>
    <t>Lease liabilities directly associated with assets held for sale</t>
  </si>
  <si>
    <t>Contract liability</t>
  </si>
  <si>
    <t>Trade and other payables</t>
  </si>
  <si>
    <t>Current tax liabilities</t>
  </si>
  <si>
    <t>Public fees and charges payable</t>
  </si>
  <si>
    <t>Other current liabilities</t>
  </si>
  <si>
    <t>Total current liabilities</t>
  </si>
  <si>
    <t>Total liabilities</t>
  </si>
  <si>
    <t>Total equity and liabilities</t>
  </si>
  <si>
    <t>CONSOLIDATED STATEMENT OF CASH FLOWS</t>
  </si>
  <si>
    <t>Cash flow from operating activities</t>
  </si>
  <si>
    <t>Profit before tax</t>
  </si>
  <si>
    <t>Adjustment for:</t>
  </si>
  <si>
    <t>Taxes paid in the period</t>
  </si>
  <si>
    <t>Gain/loss from disposal or sale of equipment</t>
  </si>
  <si>
    <t>Depreciation, amortisation and impairment</t>
  </si>
  <si>
    <t>Change in inventory</t>
  </si>
  <si>
    <t>Change in accounts receivable</t>
  </si>
  <si>
    <t>Change in trade payables</t>
  </si>
  <si>
    <t>Change in other receivables and accruals</t>
  </si>
  <si>
    <t>Net cash flow from operations</t>
  </si>
  <si>
    <t>Cash flow from investing</t>
  </si>
  <si>
    <t>Proceeds from sale of subsidiary</t>
  </si>
  <si>
    <t>Purchase of property, plant and equipment</t>
  </si>
  <si>
    <t>Proceeds from property, plant and equipment</t>
  </si>
  <si>
    <t>Acquisition of subsidiary, net of cash acquired</t>
  </si>
  <si>
    <t>Net cash flow from investing</t>
  </si>
  <si>
    <t>Cash flow from financing</t>
  </si>
  <si>
    <t>Repayments of borrowings</t>
  </si>
  <si>
    <t>Proceeds from borrowings</t>
  </si>
  <si>
    <t>Instalments on lease liabilities</t>
  </si>
  <si>
    <t>Paid interests on borrowings</t>
  </si>
  <si>
    <t>Interests on lease liabilities</t>
  </si>
  <si>
    <t>Disbursement of dividend</t>
  </si>
  <si>
    <t>Transactions with non-controlling interests</t>
  </si>
  <si>
    <t>Other financial items</t>
  </si>
  <si>
    <t>Net cash flow from financing</t>
  </si>
  <si>
    <t>Net increase/decrease in cash and cash equivalents</t>
  </si>
  <si>
    <t>Effect of foreign exchange changes on cash and cash equivalents</t>
  </si>
  <si>
    <t>Cash and cash equivalents at the beginning of the period</t>
  </si>
  <si>
    <t>Cash and cash equivalents at the end of period</t>
  </si>
  <si>
    <t>Key Financial figures and Alternative Performance Measures (APM): Sweden</t>
  </si>
  <si>
    <t>Key Financial figures and Alternative Performance Measures (APM): Finland</t>
  </si>
  <si>
    <t>Key Financial figures and Alternative Performance Measures (APM): Denmark</t>
  </si>
  <si>
    <t>Impairment</t>
  </si>
  <si>
    <t>Proceeds from sale of own shares</t>
  </si>
  <si>
    <t>Proceeds from issues of shares</t>
  </si>
  <si>
    <t>Transaction costs from issues of new shares</t>
  </si>
  <si>
    <t>Repurchase of shares</t>
  </si>
  <si>
    <t>Treasury shares</t>
  </si>
  <si>
    <t>Other non-current liabilities</t>
  </si>
  <si>
    <t>SUMMARY DISCOUNT EFFECT</t>
  </si>
  <si>
    <t>Campaign effect on revenues</t>
  </si>
  <si>
    <t>SATS has run campaigns to sign up new members with two months free training in 2020-, and one-month free training campaigns in 2021, all with 12 months binding contracts. This has resulted in no actual cash inflow in the free months. If a member got two months free training with a NOK500/month membership, the total discount would be NOK1.000. This discount has been periodized over the assumed lifetime of the contract of 14 months, NOK71/month. Hence, over the whole 14-months period, the booked revenue has been NOK430/month. Consequently, this has implications for calculating the membership yield. The campaign effect on revenues as show above is the aggregated effect of campaigns on revenues per quarter.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</si>
</sst>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#,##0.0"/>
  </numFmts>
  <fonts count="21" x14ac:knownFonts="1">
    <font>
      <sz val="11"/>
      <color theme="1"/>
      <name val="Arial Nova"/>
      <family val="2"/>
    </font>
    <font>
      <sz val="11"/>
      <color theme="1"/>
      <name val="Arial Nova"/>
      <family val="2"/>
    </font>
    <font>
      <b/>
      <sz val="13"/>
      <color theme="3"/>
      <name val="Arial Nova"/>
      <family val="2"/>
    </font>
    <font>
      <b/>
      <sz val="8"/>
      <color theme="1"/>
      <name val="Arial Nova"/>
      <family val="2"/>
    </font>
    <font>
      <sz val="8"/>
      <color theme="1"/>
      <name val="Arial Nova"/>
      <family val="2"/>
    </font>
    <font>
      <i/>
      <sz val="8"/>
      <color theme="1"/>
      <name val="Arial Nova"/>
      <family val="2"/>
    </font>
    <font>
      <sz val="10"/>
      <name val="Arial Nova"/>
      <family val="2"/>
    </font>
    <font>
      <b/>
      <i/>
      <sz val="8"/>
      <color theme="1"/>
      <name val="Arial Nova"/>
      <family val="2"/>
    </font>
    <font>
      <b/>
      <i/>
      <sz val="14"/>
      <color rgb="FF0D2134"/>
      <name val="Arial Nova"/>
      <family val="2"/>
    </font>
    <font>
      <sz val="8"/>
      <name val="Arial Nova"/>
      <family val="2"/>
    </font>
    <font>
      <i/>
      <sz val="8"/>
      <name val="Arial Nova"/>
      <family val="2"/>
    </font>
    <font>
      <sz val="10"/>
      <name val="Arial"/>
      <family val="2"/>
    </font>
    <font>
      <b/>
      <sz val="8"/>
      <name val="Arial Nova"/>
      <family val="2"/>
    </font>
    <font>
      <b/>
      <i/>
      <sz val="10"/>
      <color rgb="FF0D2134"/>
      <name val="Arial Nova"/>
      <family val="2"/>
    </font>
    <font>
      <b/>
      <sz val="8"/>
      <color rgb="FFFA5333"/>
      <name val="Arial Nova"/>
      <family val="2"/>
    </font>
    <font>
      <b/>
      <i/>
      <sz val="8"/>
      <name val="Arial Nova"/>
      <family val="2"/>
    </font>
    <font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 Nova"/>
      <family val="2"/>
    </font>
    <font>
      <sz val="10"/>
      <color theme="1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0.89996032593768116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2"/>
      </left>
      <right style="dotted">
        <color theme="2"/>
      </right>
      <top style="dotted">
        <color theme="2"/>
      </top>
      <bottom style="dotted">
        <color theme="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auto="1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4" borderId="14" applyNumberFormat="0" applyFont="0" applyAlignment="0" applyProtection="0"/>
  </cellStyleXfs>
  <cellXfs count="308">
    <xf numFmtId="0" fontId="0" fillId="0" borderId="0" xfId="0"/>
    <xf numFmtId="0" fontId="0" fillId="2" borderId="0" xfId="0" applyFill="1"/>
    <xf numFmtId="0" fontId="3" fillId="0" borderId="0" xfId="0" applyFont="1"/>
    <xf numFmtId="0" fontId="4" fillId="0" borderId="2" xfId="0" applyFont="1" applyBorder="1"/>
    <xf numFmtId="0" fontId="5" fillId="0" borderId="3" xfId="3" applyFont="1" applyFill="1" applyBorder="1"/>
    <xf numFmtId="0" fontId="5" fillId="0" borderId="0" xfId="3" applyFont="1" applyFill="1" applyBorder="1"/>
    <xf numFmtId="0" fontId="4" fillId="0" borderId="0" xfId="0" applyFont="1"/>
    <xf numFmtId="0" fontId="5" fillId="0" borderId="0" xfId="0" applyFont="1"/>
    <xf numFmtId="0" fontId="4" fillId="0" borderId="3" xfId="0" applyFont="1" applyBorder="1"/>
    <xf numFmtId="0" fontId="5" fillId="0" borderId="3" xfId="0" applyFont="1" applyBorder="1"/>
    <xf numFmtId="164" fontId="0" fillId="2" borderId="0" xfId="1" applyFont="1" applyFill="1"/>
    <xf numFmtId="9" fontId="5" fillId="0" borderId="3" xfId="2" applyFont="1" applyFill="1" applyBorder="1"/>
    <xf numFmtId="9" fontId="5" fillId="0" borderId="0" xfId="2" applyFont="1" applyFill="1" applyBorder="1"/>
    <xf numFmtId="0" fontId="3" fillId="0" borderId="3" xfId="0" applyFont="1" applyBorder="1"/>
    <xf numFmtId="0" fontId="5" fillId="0" borderId="6" xfId="3" applyFont="1" applyFill="1" applyBorder="1"/>
    <xf numFmtId="9" fontId="5" fillId="0" borderId="6" xfId="2" applyFont="1" applyFill="1" applyBorder="1"/>
    <xf numFmtId="9" fontId="5" fillId="0" borderId="5" xfId="2" applyFont="1" applyFill="1" applyBorder="1"/>
    <xf numFmtId="0" fontId="5" fillId="0" borderId="9" xfId="3" applyFont="1" applyFill="1" applyBorder="1"/>
    <xf numFmtId="9" fontId="5" fillId="0" borderId="9" xfId="2" applyFont="1" applyFill="1" applyBorder="1"/>
    <xf numFmtId="9" fontId="5" fillId="0" borderId="8" xfId="2" applyFont="1" applyFill="1" applyBorder="1"/>
    <xf numFmtId="0" fontId="7" fillId="0" borderId="5" xfId="3" applyFont="1" applyFill="1" applyBorder="1" applyAlignment="1">
      <alignment horizontal="center"/>
    </xf>
    <xf numFmtId="0" fontId="7" fillId="0" borderId="3" xfId="3" applyFont="1" applyFill="1" applyBorder="1" applyAlignment="1">
      <alignment horizontal="center"/>
    </xf>
    <xf numFmtId="0" fontId="7" fillId="0" borderId="8" xfId="3" applyFont="1" applyFill="1" applyBorder="1" applyAlignment="1">
      <alignment horizontal="center"/>
    </xf>
    <xf numFmtId="0" fontId="8" fillId="0" borderId="0" xfId="0" applyFont="1"/>
    <xf numFmtId="0" fontId="9" fillId="3" borderId="0" xfId="0" applyFont="1" applyFill="1"/>
    <xf numFmtId="0" fontId="10" fillId="0" borderId="0" xfId="0" applyFont="1"/>
    <xf numFmtId="0" fontId="12" fillId="3" borderId="0" xfId="4" applyFont="1" applyFill="1" applyAlignment="1">
      <alignment horizontal="left"/>
    </xf>
    <xf numFmtId="0" fontId="9" fillId="3" borderId="0" xfId="5" applyFont="1" applyFill="1"/>
    <xf numFmtId="0" fontId="9" fillId="3" borderId="0" xfId="4" applyFont="1" applyFill="1"/>
    <xf numFmtId="0" fontId="9" fillId="3" borderId="10" xfId="5" applyFont="1" applyFill="1" applyBorder="1"/>
    <xf numFmtId="0" fontId="9" fillId="3" borderId="10" xfId="4" applyFont="1" applyFill="1" applyBorder="1"/>
    <xf numFmtId="0" fontId="12" fillId="3" borderId="0" xfId="6" applyFont="1" applyFill="1"/>
    <xf numFmtId="0" fontId="6" fillId="3" borderId="0" xfId="6" applyFont="1" applyFill="1"/>
    <xf numFmtId="0" fontId="9" fillId="3" borderId="10" xfId="4" applyFont="1" applyFill="1" applyBorder="1" applyAlignment="1">
      <alignment horizontal="left"/>
    </xf>
    <xf numFmtId="0" fontId="12" fillId="3" borderId="0" xfId="4" applyFont="1" applyFill="1"/>
    <xf numFmtId="0" fontId="12" fillId="3" borderId="11" xfId="4" applyFont="1" applyFill="1" applyBorder="1"/>
    <xf numFmtId="0" fontId="12" fillId="3" borderId="0" xfId="0" applyFont="1" applyFill="1"/>
    <xf numFmtId="0" fontId="12" fillId="0" borderId="11" xfId="4" applyFont="1" applyBorder="1"/>
    <xf numFmtId="0" fontId="9" fillId="0" borderId="0" xfId="0" applyFont="1" applyAlignment="1">
      <alignment wrapText="1"/>
    </xf>
    <xf numFmtId="0" fontId="10" fillId="0" borderId="6" xfId="0" applyFont="1" applyBorder="1"/>
    <xf numFmtId="0" fontId="9" fillId="3" borderId="6" xfId="0" applyFont="1" applyFill="1" applyBorder="1"/>
    <xf numFmtId="0" fontId="12" fillId="3" borderId="6" xfId="4" applyFont="1" applyFill="1" applyBorder="1"/>
    <xf numFmtId="0" fontId="13" fillId="0" borderId="0" xfId="0" applyFont="1"/>
    <xf numFmtId="165" fontId="12" fillId="3" borderId="0" xfId="1" applyNumberFormat="1" applyFont="1" applyFill="1" applyBorder="1"/>
    <xf numFmtId="165" fontId="9" fillId="0" borderId="0" xfId="1" applyNumberFormat="1" applyFont="1" applyBorder="1" applyAlignment="1">
      <alignment wrapText="1"/>
    </xf>
    <xf numFmtId="165" fontId="13" fillId="0" borderId="0" xfId="1" applyNumberFormat="1" applyFont="1" applyBorder="1"/>
    <xf numFmtId="165" fontId="10" fillId="0" borderId="0" xfId="1" applyNumberFormat="1" applyFont="1" applyBorder="1"/>
    <xf numFmtId="0" fontId="10" fillId="0" borderId="3" xfId="0" applyFont="1" applyBorder="1"/>
    <xf numFmtId="0" fontId="8" fillId="3" borderId="0" xfId="0" applyFont="1" applyFill="1"/>
    <xf numFmtId="0" fontId="10" fillId="0" borderId="0" xfId="0" applyFont="1" applyAlignment="1">
      <alignment vertical="top"/>
    </xf>
    <xf numFmtId="0" fontId="14" fillId="3" borderId="0" xfId="4" applyFont="1" applyFill="1"/>
    <xf numFmtId="0" fontId="10" fillId="3" borderId="0" xfId="0" applyFont="1" applyFill="1" applyAlignment="1">
      <alignment vertical="top"/>
    </xf>
    <xf numFmtId="0" fontId="14" fillId="3" borderId="0" xfId="4" applyFont="1" applyFill="1" applyAlignment="1">
      <alignment horizontal="left"/>
    </xf>
    <xf numFmtId="0" fontId="9" fillId="3" borderId="0" xfId="4" applyFont="1" applyFill="1" applyAlignment="1">
      <alignment horizontal="left"/>
    </xf>
    <xf numFmtId="0" fontId="9" fillId="0" borderId="10" xfId="4" applyFont="1" applyBorder="1" applyAlignment="1">
      <alignment horizontal="left"/>
    </xf>
    <xf numFmtId="0" fontId="10" fillId="0" borderId="6" xfId="0" applyFont="1" applyBorder="1" applyAlignment="1">
      <alignment vertical="top"/>
    </xf>
    <xf numFmtId="0" fontId="14" fillId="3" borderId="6" xfId="4" applyFont="1" applyFill="1" applyBorder="1"/>
    <xf numFmtId="0" fontId="10" fillId="3" borderId="0" xfId="0" applyFont="1" applyFill="1"/>
    <xf numFmtId="0" fontId="12" fillId="3" borderId="0" xfId="8" applyFont="1" applyFill="1" applyAlignment="1">
      <alignment wrapText="1"/>
    </xf>
    <xf numFmtId="3" fontId="9" fillId="3" borderId="0" xfId="8" applyNumberFormat="1" applyFont="1" applyFill="1" applyAlignment="1">
      <alignment wrapText="1"/>
    </xf>
    <xf numFmtId="3" fontId="9" fillId="3" borderId="10" xfId="8" applyNumberFormat="1" applyFont="1" applyFill="1" applyBorder="1" applyAlignment="1">
      <alignment wrapText="1"/>
    </xf>
    <xf numFmtId="3" fontId="12" fillId="3" borderId="0" xfId="8" applyNumberFormat="1" applyFont="1" applyFill="1" applyAlignment="1">
      <alignment wrapText="1"/>
    </xf>
    <xf numFmtId="0" fontId="9" fillId="3" borderId="0" xfId="8" applyFont="1" applyFill="1"/>
    <xf numFmtId="0" fontId="15" fillId="3" borderId="0" xfId="8" applyFont="1" applyFill="1" applyAlignment="1">
      <alignment wrapText="1"/>
    </xf>
    <xf numFmtId="0" fontId="12" fillId="3" borderId="10" xfId="8" applyFont="1" applyFill="1" applyBorder="1" applyAlignment="1">
      <alignment wrapText="1"/>
    </xf>
    <xf numFmtId="3" fontId="12" fillId="3" borderId="11" xfId="8" applyNumberFormat="1" applyFont="1" applyFill="1" applyBorder="1" applyAlignment="1">
      <alignment wrapText="1"/>
    </xf>
    <xf numFmtId="3" fontId="12" fillId="3" borderId="10" xfId="8" applyNumberFormat="1" applyFont="1" applyFill="1" applyBorder="1" applyAlignment="1">
      <alignment wrapText="1"/>
    </xf>
    <xf numFmtId="0" fontId="10" fillId="3" borderId="6" xfId="0" applyFont="1" applyFill="1" applyBorder="1"/>
    <xf numFmtId="0" fontId="12" fillId="3" borderId="6" xfId="8" applyFont="1" applyFill="1" applyBorder="1" applyAlignment="1">
      <alignment wrapText="1"/>
    </xf>
    <xf numFmtId="165" fontId="10" fillId="0" borderId="6" xfId="1" applyNumberFormat="1" applyFont="1" applyBorder="1"/>
    <xf numFmtId="165" fontId="10" fillId="0" borderId="3" xfId="1" applyNumberFormat="1" applyFont="1" applyFill="1" applyBorder="1"/>
    <xf numFmtId="0" fontId="12" fillId="3" borderId="9" xfId="8" applyFont="1" applyFill="1" applyBorder="1" applyAlignment="1">
      <alignment wrapText="1"/>
    </xf>
    <xf numFmtId="3" fontId="4" fillId="3" borderId="0" xfId="0" applyNumberFormat="1" applyFont="1" applyFill="1"/>
    <xf numFmtId="3" fontId="4" fillId="3" borderId="9" xfId="0" applyNumberFormat="1" applyFont="1" applyFill="1" applyBorder="1"/>
    <xf numFmtId="9" fontId="5" fillId="3" borderId="6" xfId="2" applyFont="1" applyFill="1" applyBorder="1"/>
    <xf numFmtId="9" fontId="5" fillId="3" borderId="0" xfId="2" applyFont="1" applyFill="1" applyBorder="1"/>
    <xf numFmtId="9" fontId="5" fillId="3" borderId="9" xfId="2" applyFont="1" applyFill="1" applyBorder="1"/>
    <xf numFmtId="9" fontId="5" fillId="3" borderId="5" xfId="2" applyFont="1" applyFill="1" applyBorder="1"/>
    <xf numFmtId="9" fontId="5" fillId="3" borderId="3" xfId="2" applyFont="1" applyFill="1" applyBorder="1"/>
    <xf numFmtId="9" fontId="5" fillId="3" borderId="8" xfId="2" applyFont="1" applyFill="1" applyBorder="1"/>
    <xf numFmtId="3" fontId="4" fillId="3" borderId="5" xfId="0" applyNumberFormat="1" applyFont="1" applyFill="1" applyBorder="1"/>
    <xf numFmtId="3" fontId="4" fillId="3" borderId="3" xfId="0" applyNumberFormat="1" applyFont="1" applyFill="1" applyBorder="1"/>
    <xf numFmtId="9" fontId="4" fillId="3" borderId="0" xfId="2" applyFont="1" applyFill="1" applyBorder="1"/>
    <xf numFmtId="9" fontId="4" fillId="3" borderId="5" xfId="2" applyFont="1" applyFill="1" applyBorder="1"/>
    <xf numFmtId="9" fontId="4" fillId="3" borderId="3" xfId="2" applyFont="1" applyFill="1" applyBorder="1"/>
    <xf numFmtId="165" fontId="9" fillId="3" borderId="0" xfId="1" applyNumberFormat="1" applyFont="1" applyFill="1" applyBorder="1" applyAlignment="1">
      <alignment wrapText="1"/>
    </xf>
    <xf numFmtId="0" fontId="9" fillId="3" borderId="0" xfId="0" applyFont="1" applyFill="1" applyAlignment="1">
      <alignment wrapText="1"/>
    </xf>
    <xf numFmtId="165" fontId="13" fillId="3" borderId="0" xfId="1" applyNumberFormat="1" applyFont="1" applyFill="1" applyBorder="1"/>
    <xf numFmtId="0" fontId="13" fillId="3" borderId="0" xfId="0" applyFont="1" applyFill="1"/>
    <xf numFmtId="165" fontId="10" fillId="3" borderId="3" xfId="1" applyNumberFormat="1" applyFont="1" applyFill="1" applyBorder="1"/>
    <xf numFmtId="0" fontId="10" fillId="3" borderId="3" xfId="0" applyFont="1" applyFill="1" applyBorder="1"/>
    <xf numFmtId="165" fontId="10" fillId="3" borderId="0" xfId="1" applyNumberFormat="1" applyFont="1" applyFill="1" applyBorder="1"/>
    <xf numFmtId="4" fontId="9" fillId="3" borderId="0" xfId="1" applyNumberFormat="1" applyFont="1" applyFill="1" applyBorder="1" applyAlignment="1">
      <alignment wrapText="1"/>
    </xf>
    <xf numFmtId="165" fontId="0" fillId="2" borderId="0" xfId="0" applyNumberFormat="1" applyFill="1"/>
    <xf numFmtId="9" fontId="4" fillId="3" borderId="9" xfId="2" applyFont="1" applyFill="1" applyBorder="1"/>
    <xf numFmtId="0" fontId="4" fillId="0" borderId="9" xfId="0" applyFont="1" applyBorder="1"/>
    <xf numFmtId="0" fontId="5" fillId="0" borderId="9" xfId="0" applyFont="1" applyBorder="1"/>
    <xf numFmtId="0" fontId="4" fillId="0" borderId="8" xfId="0" applyFont="1" applyBorder="1"/>
    <xf numFmtId="0" fontId="5" fillId="0" borderId="8" xfId="0" applyFont="1" applyBorder="1"/>
    <xf numFmtId="3" fontId="4" fillId="3" borderId="8" xfId="0" applyNumberFormat="1" applyFont="1" applyFill="1" applyBorder="1"/>
    <xf numFmtId="9" fontId="4" fillId="3" borderId="8" xfId="2" applyFont="1" applyFill="1" applyBorder="1"/>
    <xf numFmtId="0" fontId="9" fillId="0" borderId="9" xfId="7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12" fillId="3" borderId="9" xfId="5" applyFont="1" applyFill="1" applyBorder="1"/>
    <xf numFmtId="0" fontId="9" fillId="3" borderId="9" xfId="5" applyFont="1" applyFill="1" applyBorder="1"/>
    <xf numFmtId="0" fontId="9" fillId="3" borderId="9" xfId="4" applyFont="1" applyFill="1" applyBorder="1"/>
    <xf numFmtId="0" fontId="12" fillId="3" borderId="9" xfId="4" applyFont="1" applyFill="1" applyBorder="1" applyAlignment="1">
      <alignment horizontal="left"/>
    </xf>
    <xf numFmtId="0" fontId="12" fillId="3" borderId="16" xfId="6" applyFont="1" applyFill="1" applyBorder="1"/>
    <xf numFmtId="0" fontId="6" fillId="3" borderId="9" xfId="6" applyFont="1" applyFill="1" applyBorder="1"/>
    <xf numFmtId="0" fontId="9" fillId="3" borderId="9" xfId="4" applyFont="1" applyFill="1" applyBorder="1" applyAlignment="1">
      <alignment horizontal="left"/>
    </xf>
    <xf numFmtId="0" fontId="12" fillId="3" borderId="9" xfId="6" applyFont="1" applyFill="1" applyBorder="1"/>
    <xf numFmtId="0" fontId="12" fillId="3" borderId="9" xfId="4" applyFont="1" applyFill="1" applyBorder="1"/>
    <xf numFmtId="0" fontId="9" fillId="3" borderId="9" xfId="0" applyFont="1" applyFill="1" applyBorder="1"/>
    <xf numFmtId="0" fontId="12" fillId="3" borderId="9" xfId="0" applyFont="1" applyFill="1" applyBorder="1"/>
    <xf numFmtId="0" fontId="9" fillId="3" borderId="9" xfId="0" applyFont="1" applyFill="1" applyBorder="1" applyAlignment="1">
      <alignment horizontal="left"/>
    </xf>
    <xf numFmtId="0" fontId="9" fillId="0" borderId="9" xfId="0" applyFont="1" applyBorder="1"/>
    <xf numFmtId="0" fontId="12" fillId="0" borderId="9" xfId="0" applyFont="1" applyBorder="1"/>
    <xf numFmtId="0" fontId="10" fillId="0" borderId="9" xfId="0" applyFont="1" applyBorder="1"/>
    <xf numFmtId="0" fontId="12" fillId="0" borderId="9" xfId="4" applyFont="1" applyBorder="1"/>
    <xf numFmtId="0" fontId="9" fillId="0" borderId="9" xfId="0" applyFont="1" applyBorder="1" applyAlignment="1">
      <alignment horizontal="left"/>
    </xf>
    <xf numFmtId="2" fontId="9" fillId="3" borderId="0" xfId="1" applyNumberFormat="1" applyFont="1" applyFill="1" applyBorder="1" applyAlignment="1"/>
    <xf numFmtId="2" fontId="9" fillId="0" borderId="6" xfId="1" applyNumberFormat="1" applyFont="1" applyFill="1" applyBorder="1" applyAlignment="1"/>
    <xf numFmtId="2" fontId="9" fillId="0" borderId="0" xfId="1" applyNumberFormat="1" applyFont="1" applyFill="1" applyBorder="1" applyAlignment="1"/>
    <xf numFmtId="2" fontId="9" fillId="3" borderId="3" xfId="1" applyNumberFormat="1" applyFont="1" applyFill="1" applyBorder="1" applyAlignment="1"/>
    <xf numFmtId="2" fontId="9" fillId="0" borderId="5" xfId="1" applyNumberFormat="1" applyFont="1" applyBorder="1" applyAlignment="1"/>
    <xf numFmtId="2" fontId="9" fillId="0" borderId="3" xfId="1" applyNumberFormat="1" applyFont="1" applyBorder="1" applyAlignment="1"/>
    <xf numFmtId="3" fontId="9" fillId="0" borderId="6" xfId="5" applyNumberFormat="1" applyFont="1" applyBorder="1"/>
    <xf numFmtId="3" fontId="9" fillId="0" borderId="12" xfId="5" applyNumberFormat="1" applyFont="1" applyBorder="1"/>
    <xf numFmtId="3" fontId="12" fillId="0" borderId="6" xfId="4" applyNumberFormat="1" applyFont="1" applyBorder="1"/>
    <xf numFmtId="3" fontId="9" fillId="0" borderId="6" xfId="4" applyNumberFormat="1" applyFont="1" applyBorder="1"/>
    <xf numFmtId="3" fontId="9" fillId="0" borderId="12" xfId="4" applyNumberFormat="1" applyFont="1" applyBorder="1"/>
    <xf numFmtId="3" fontId="9" fillId="0" borderId="12" xfId="4" applyNumberFormat="1" applyFont="1" applyBorder="1" applyAlignment="1">
      <alignment horizontal="left"/>
    </xf>
    <xf numFmtId="3" fontId="12" fillId="0" borderId="13" xfId="4" applyNumberFormat="1" applyFont="1" applyBorder="1"/>
    <xf numFmtId="3" fontId="10" fillId="0" borderId="6" xfId="0" applyNumberFormat="1" applyFont="1" applyBorder="1" applyAlignment="1">
      <alignment vertical="top"/>
    </xf>
    <xf numFmtId="3" fontId="14" fillId="0" borderId="6" xfId="4" applyNumberFormat="1" applyFont="1" applyBorder="1" applyAlignment="1">
      <alignment horizontal="left"/>
    </xf>
    <xf numFmtId="3" fontId="9" fillId="0" borderId="6" xfId="4" applyNumberFormat="1" applyFont="1" applyBorder="1" applyAlignment="1">
      <alignment horizontal="left"/>
    </xf>
    <xf numFmtId="3" fontId="12" fillId="0" borderId="6" xfId="4" applyNumberFormat="1" applyFont="1" applyBorder="1" applyAlignment="1">
      <alignment horizontal="left"/>
    </xf>
    <xf numFmtId="0" fontId="9" fillId="3" borderId="8" xfId="5" applyFont="1" applyFill="1" applyBorder="1"/>
    <xf numFmtId="0" fontId="9" fillId="3" borderId="3" xfId="4" applyFont="1" applyFill="1" applyBorder="1"/>
    <xf numFmtId="0" fontId="9" fillId="3" borderId="3" xfId="4" applyFont="1" applyFill="1" applyBorder="1" applyAlignment="1">
      <alignment horizontal="left"/>
    </xf>
    <xf numFmtId="0" fontId="9" fillId="3" borderId="8" xfId="4" applyFont="1" applyFill="1" applyBorder="1" applyAlignment="1">
      <alignment horizontal="left"/>
    </xf>
    <xf numFmtId="0" fontId="9" fillId="3" borderId="8" xfId="4" applyFont="1" applyFill="1" applyBorder="1"/>
    <xf numFmtId="0" fontId="12" fillId="3" borderId="15" xfId="4" applyFont="1" applyFill="1" applyBorder="1"/>
    <xf numFmtId="0" fontId="9" fillId="3" borderId="8" xfId="0" applyFont="1" applyFill="1" applyBorder="1" applyAlignment="1">
      <alignment horizontal="left" vertical="top"/>
    </xf>
    <xf numFmtId="0" fontId="12" fillId="3" borderId="15" xfId="6" applyFont="1" applyFill="1" applyBorder="1"/>
    <xf numFmtId="0" fontId="9" fillId="0" borderId="8" xfId="0" applyFont="1" applyBorder="1"/>
    <xf numFmtId="0" fontId="12" fillId="0" borderId="8" xfId="4" applyFont="1" applyBorder="1"/>
    <xf numFmtId="0" fontId="9" fillId="0" borderId="8" xfId="0" applyFont="1" applyBorder="1" applyAlignment="1">
      <alignment horizontal="left"/>
    </xf>
    <xf numFmtId="9" fontId="4" fillId="3" borderId="6" xfId="2" applyFont="1" applyFill="1" applyBorder="1"/>
    <xf numFmtId="2" fontId="9" fillId="0" borderId="9" xfId="1" applyNumberFormat="1" applyFont="1" applyFill="1" applyBorder="1" applyAlignment="1"/>
    <xf numFmtId="2" fontId="9" fillId="0" borderId="8" xfId="1" applyNumberFormat="1" applyFont="1" applyBorder="1" applyAlignment="1"/>
    <xf numFmtId="165" fontId="10" fillId="0" borderId="7" xfId="1" applyNumberFormat="1" applyFont="1" applyBorder="1"/>
    <xf numFmtId="165" fontId="10" fillId="0" borderId="9" xfId="1" applyNumberFormat="1" applyFont="1" applyBorder="1"/>
    <xf numFmtId="0" fontId="10" fillId="0" borderId="9" xfId="0" applyFont="1" applyBorder="1" applyAlignment="1">
      <alignment vertical="top"/>
    </xf>
    <xf numFmtId="0" fontId="14" fillId="3" borderId="9" xfId="4" applyFont="1" applyFill="1" applyBorder="1"/>
    <xf numFmtId="9" fontId="5" fillId="0" borderId="9" xfId="0" applyNumberFormat="1" applyFont="1" applyBorder="1"/>
    <xf numFmtId="9" fontId="5" fillId="0" borderId="8" xfId="0" applyNumberFormat="1" applyFont="1" applyBorder="1"/>
    <xf numFmtId="0" fontId="4" fillId="0" borderId="9" xfId="1" applyNumberFormat="1" applyFont="1" applyFill="1" applyBorder="1"/>
    <xf numFmtId="0" fontId="4" fillId="0" borderId="3" xfId="1" applyNumberFormat="1" applyFont="1" applyFill="1" applyBorder="1"/>
    <xf numFmtId="0" fontId="4" fillId="0" borderId="8" xfId="1" applyNumberFormat="1" applyFont="1" applyFill="1" applyBorder="1"/>
    <xf numFmtId="0" fontId="4" fillId="0" borderId="5" xfId="1" applyNumberFormat="1" applyFont="1" applyFill="1" applyBorder="1"/>
    <xf numFmtId="0" fontId="4" fillId="3" borderId="6" xfId="0" applyFont="1" applyFill="1" applyBorder="1"/>
    <xf numFmtId="0" fontId="4" fillId="3" borderId="0" xfId="0" applyFont="1" applyFill="1"/>
    <xf numFmtId="0" fontId="4" fillId="3" borderId="9" xfId="0" applyFont="1" applyFill="1" applyBorder="1"/>
    <xf numFmtId="0" fontId="4" fillId="0" borderId="6" xfId="0" applyFont="1" applyBorder="1"/>
    <xf numFmtId="0" fontId="9" fillId="3" borderId="5" xfId="1" applyNumberFormat="1" applyFont="1" applyFill="1" applyBorder="1" applyAlignment="1"/>
    <xf numFmtId="0" fontId="4" fillId="3" borderId="3" xfId="0" applyFont="1" applyFill="1" applyBorder="1"/>
    <xf numFmtId="0" fontId="4" fillId="3" borderId="8" xfId="0" applyFont="1" applyFill="1" applyBorder="1"/>
    <xf numFmtId="0" fontId="4" fillId="0" borderId="5" xfId="0" applyFont="1" applyBorder="1"/>
    <xf numFmtId="0" fontId="4" fillId="3" borderId="6" xfId="1" applyNumberFormat="1" applyFont="1" applyFill="1" applyBorder="1"/>
    <xf numFmtId="0" fontId="4" fillId="3" borderId="0" xfId="1" applyNumberFormat="1" applyFont="1" applyFill="1" applyBorder="1"/>
    <xf numFmtId="0" fontId="4" fillId="3" borderId="9" xfId="1" applyNumberFormat="1" applyFont="1" applyFill="1" applyBorder="1"/>
    <xf numFmtId="0" fontId="4" fillId="0" borderId="6" xfId="1" applyNumberFormat="1" applyFont="1" applyFill="1" applyBorder="1"/>
    <xf numFmtId="0" fontId="4" fillId="0" borderId="0" xfId="1" applyNumberFormat="1" applyFont="1" applyFill="1" applyBorder="1"/>
    <xf numFmtId="1" fontId="4" fillId="0" borderId="9" xfId="1" applyNumberFormat="1" applyFont="1" applyFill="1" applyBorder="1"/>
    <xf numFmtId="1" fontId="4" fillId="0" borderId="0" xfId="0" applyNumberFormat="1" applyFont="1"/>
    <xf numFmtId="0" fontId="4" fillId="3" borderId="5" xfId="1" applyNumberFormat="1" applyFont="1" applyFill="1" applyBorder="1"/>
    <xf numFmtId="0" fontId="4" fillId="3" borderId="3" xfId="1" applyNumberFormat="1" applyFont="1" applyFill="1" applyBorder="1"/>
    <xf numFmtId="0" fontId="4" fillId="3" borderId="5" xfId="0" applyFont="1" applyFill="1" applyBorder="1"/>
    <xf numFmtId="0" fontId="12" fillId="3" borderId="6" xfId="1" applyNumberFormat="1" applyFont="1" applyFill="1" applyBorder="1" applyAlignment="1"/>
    <xf numFmtId="0" fontId="12" fillId="3" borderId="0" xfId="1" applyNumberFormat="1" applyFont="1" applyFill="1" applyBorder="1" applyAlignment="1"/>
    <xf numFmtId="0" fontId="12" fillId="3" borderId="9" xfId="1" applyNumberFormat="1" applyFont="1" applyFill="1" applyBorder="1" applyAlignment="1"/>
    <xf numFmtId="0" fontId="9" fillId="3" borderId="6" xfId="1" applyNumberFormat="1" applyFont="1" applyFill="1" applyBorder="1" applyAlignment="1"/>
    <xf numFmtId="0" fontId="9" fillId="3" borderId="0" xfId="1" applyNumberFormat="1" applyFont="1" applyFill="1" applyBorder="1" applyAlignment="1"/>
    <xf numFmtId="0" fontId="9" fillId="3" borderId="9" xfId="1" applyNumberFormat="1" applyFont="1" applyFill="1" applyBorder="1" applyAlignment="1"/>
    <xf numFmtId="0" fontId="9" fillId="3" borderId="3" xfId="1" applyNumberFormat="1" applyFont="1" applyFill="1" applyBorder="1" applyAlignment="1"/>
    <xf numFmtId="0" fontId="9" fillId="3" borderId="8" xfId="1" applyNumberFormat="1" applyFont="1" applyFill="1" applyBorder="1" applyAlignment="1"/>
    <xf numFmtId="0" fontId="6" fillId="3" borderId="6" xfId="1" applyNumberFormat="1" applyFont="1" applyFill="1" applyBorder="1" applyAlignment="1"/>
    <xf numFmtId="0" fontId="6" fillId="3" borderId="0" xfId="1" applyNumberFormat="1" applyFont="1" applyFill="1" applyBorder="1" applyAlignment="1"/>
    <xf numFmtId="0" fontId="6" fillId="3" borderId="9" xfId="1" applyNumberFormat="1" applyFont="1" applyFill="1" applyBorder="1" applyAlignment="1"/>
    <xf numFmtId="0" fontId="12" fillId="3" borderId="17" xfId="1" applyNumberFormat="1" applyFont="1" applyFill="1" applyBorder="1" applyAlignment="1"/>
    <xf numFmtId="0" fontId="12" fillId="3" borderId="18" xfId="1" applyNumberFormat="1" applyFont="1" applyFill="1" applyBorder="1" applyAlignment="1"/>
    <xf numFmtId="0" fontId="12" fillId="3" borderId="15" xfId="1" applyNumberFormat="1" applyFont="1" applyFill="1" applyBorder="1" applyAlignment="1"/>
    <xf numFmtId="0" fontId="9" fillId="0" borderId="6" xfId="1" applyNumberFormat="1" applyFont="1" applyBorder="1" applyAlignment="1"/>
    <xf numFmtId="0" fontId="9" fillId="0" borderId="0" xfId="1" applyNumberFormat="1" applyFont="1" applyBorder="1" applyAlignment="1"/>
    <xf numFmtId="0" fontId="9" fillId="0" borderId="9" xfId="1" applyNumberFormat="1" applyFont="1" applyBorder="1" applyAlignment="1"/>
    <xf numFmtId="0" fontId="12" fillId="0" borderId="6" xfId="1" applyNumberFormat="1" applyFont="1" applyBorder="1" applyAlignment="1"/>
    <xf numFmtId="0" fontId="12" fillId="0" borderId="0" xfId="1" applyNumberFormat="1" applyFont="1" applyBorder="1" applyAlignment="1"/>
    <xf numFmtId="0" fontId="12" fillId="0" borderId="9" xfId="1" applyNumberFormat="1" applyFont="1" applyBorder="1" applyAlignment="1"/>
    <xf numFmtId="0" fontId="9" fillId="0" borderId="6" xfId="1" applyNumberFormat="1" applyFont="1" applyFill="1" applyBorder="1" applyAlignment="1"/>
    <xf numFmtId="0" fontId="9" fillId="0" borderId="0" xfId="1" applyNumberFormat="1" applyFont="1" applyFill="1" applyBorder="1" applyAlignment="1"/>
    <xf numFmtId="0" fontId="9" fillId="0" borderId="9" xfId="1" applyNumberFormat="1" applyFont="1" applyFill="1" applyBorder="1" applyAlignment="1"/>
    <xf numFmtId="0" fontId="12" fillId="3" borderId="0" xfId="1" applyNumberFormat="1" applyFont="1" applyFill="1" applyBorder="1" applyAlignment="1">
      <alignment horizontal="right"/>
    </xf>
    <xf numFmtId="0" fontId="12" fillId="0" borderId="6" xfId="1" applyNumberFormat="1" applyFont="1" applyFill="1" applyBorder="1" applyAlignment="1">
      <alignment horizontal="right"/>
    </xf>
    <xf numFmtId="0" fontId="12" fillId="0" borderId="0" xfId="1" applyNumberFormat="1" applyFont="1" applyFill="1" applyBorder="1" applyAlignment="1">
      <alignment horizontal="right"/>
    </xf>
    <xf numFmtId="0" fontId="12" fillId="0" borderId="9" xfId="1" applyNumberFormat="1" applyFont="1" applyFill="1" applyBorder="1" applyAlignment="1">
      <alignment horizontal="right"/>
    </xf>
    <xf numFmtId="0" fontId="9" fillId="3" borderId="0" xfId="1" applyNumberFormat="1" applyFont="1" applyFill="1" applyBorder="1" applyAlignment="1">
      <alignment horizontal="right"/>
    </xf>
    <xf numFmtId="0" fontId="9" fillId="0" borderId="6" xfId="1" applyNumberFormat="1" applyFont="1" applyBorder="1" applyAlignment="1">
      <alignment horizontal="right"/>
    </xf>
    <xf numFmtId="0" fontId="9" fillId="0" borderId="0" xfId="1" applyNumberFormat="1" applyFont="1" applyBorder="1" applyAlignment="1">
      <alignment horizontal="right"/>
    </xf>
    <xf numFmtId="0" fontId="9" fillId="0" borderId="9" xfId="1" applyNumberFormat="1" applyFont="1" applyBorder="1" applyAlignment="1">
      <alignment horizontal="right"/>
    </xf>
    <xf numFmtId="0" fontId="9" fillId="3" borderId="3" xfId="1" applyNumberFormat="1" applyFont="1" applyFill="1" applyBorder="1" applyAlignment="1">
      <alignment horizontal="right" wrapText="1"/>
    </xf>
    <xf numFmtId="0" fontId="9" fillId="0" borderId="5" xfId="1" applyNumberFormat="1" applyFont="1" applyBorder="1" applyAlignment="1">
      <alignment horizontal="right" wrapText="1"/>
    </xf>
    <xf numFmtId="0" fontId="9" fillId="0" borderId="3" xfId="1" applyNumberFormat="1" applyFont="1" applyBorder="1" applyAlignment="1">
      <alignment horizontal="right" wrapText="1"/>
    </xf>
    <xf numFmtId="0" fontId="9" fillId="0" borderId="8" xfId="1" applyNumberFormat="1" applyFont="1" applyBorder="1" applyAlignment="1">
      <alignment horizontal="right" wrapText="1"/>
    </xf>
    <xf numFmtId="0" fontId="9" fillId="3" borderId="3" xfId="1" applyNumberFormat="1" applyFont="1" applyFill="1" applyBorder="1" applyAlignment="1">
      <alignment horizontal="right"/>
    </xf>
    <xf numFmtId="0" fontId="9" fillId="0" borderId="5" xfId="1" applyNumberFormat="1" applyFont="1" applyBorder="1" applyAlignment="1">
      <alignment horizontal="right"/>
    </xf>
    <xf numFmtId="0" fontId="9" fillId="0" borderId="3" xfId="1" applyNumberFormat="1" applyFont="1" applyBorder="1" applyAlignment="1">
      <alignment horizontal="right"/>
    </xf>
    <xf numFmtId="0" fontId="9" fillId="0" borderId="8" xfId="1" applyNumberFormat="1" applyFont="1" applyBorder="1" applyAlignment="1">
      <alignment horizontal="right"/>
    </xf>
    <xf numFmtId="0" fontId="12" fillId="3" borderId="3" xfId="1" applyNumberFormat="1" applyFont="1" applyFill="1" applyBorder="1" applyAlignment="1">
      <alignment horizontal="right"/>
    </xf>
    <xf numFmtId="0" fontId="12" fillId="0" borderId="5" xfId="1" applyNumberFormat="1" applyFont="1" applyFill="1" applyBorder="1" applyAlignment="1">
      <alignment horizontal="right"/>
    </xf>
    <xf numFmtId="0" fontId="12" fillId="0" borderId="3" xfId="1" applyNumberFormat="1" applyFont="1" applyFill="1" applyBorder="1" applyAlignment="1">
      <alignment horizontal="right"/>
    </xf>
    <xf numFmtId="0" fontId="12" fillId="0" borderId="8" xfId="1" applyNumberFormat="1" applyFont="1" applyFill="1" applyBorder="1" applyAlignment="1">
      <alignment horizontal="right"/>
    </xf>
    <xf numFmtId="0" fontId="12" fillId="0" borderId="6" xfId="1" applyNumberFormat="1" applyFont="1" applyBorder="1" applyAlignment="1">
      <alignment horizontal="right"/>
    </xf>
    <xf numFmtId="0" fontId="12" fillId="0" borderId="0" xfId="1" applyNumberFormat="1" applyFont="1" applyBorder="1" applyAlignment="1">
      <alignment horizontal="right"/>
    </xf>
    <xf numFmtId="0" fontId="12" fillId="0" borderId="9" xfId="1" applyNumberFormat="1" applyFont="1" applyBorder="1" applyAlignment="1">
      <alignment horizontal="right"/>
    </xf>
    <xf numFmtId="0" fontId="9" fillId="3" borderId="0" xfId="1" applyNumberFormat="1" applyFont="1" applyFill="1" applyBorder="1"/>
    <xf numFmtId="0" fontId="9" fillId="3" borderId="6" xfId="1" applyNumberFormat="1" applyFont="1" applyFill="1" applyBorder="1"/>
    <xf numFmtId="0" fontId="9" fillId="3" borderId="9" xfId="1" applyNumberFormat="1" applyFont="1" applyFill="1" applyBorder="1"/>
    <xf numFmtId="0" fontId="9" fillId="0" borderId="0" xfId="1" applyNumberFormat="1" applyFont="1" applyFill="1" applyBorder="1"/>
    <xf numFmtId="0" fontId="9" fillId="3" borderId="10" xfId="1" applyNumberFormat="1" applyFont="1" applyFill="1" applyBorder="1"/>
    <xf numFmtId="0" fontId="9" fillId="3" borderId="12" xfId="1" applyNumberFormat="1" applyFont="1" applyFill="1" applyBorder="1"/>
    <xf numFmtId="0" fontId="9" fillId="3" borderId="19" xfId="1" applyNumberFormat="1" applyFont="1" applyFill="1" applyBorder="1"/>
    <xf numFmtId="0" fontId="9" fillId="3" borderId="10" xfId="1" applyNumberFormat="1" applyFont="1" applyFill="1" applyBorder="1" applyAlignment="1"/>
    <xf numFmtId="0" fontId="9" fillId="3" borderId="12" xfId="1" applyNumberFormat="1" applyFont="1" applyFill="1" applyBorder="1" applyAlignment="1"/>
    <xf numFmtId="0" fontId="9" fillId="3" borderId="19" xfId="1" applyNumberFormat="1" applyFont="1" applyFill="1" applyBorder="1" applyAlignment="1"/>
    <xf numFmtId="0" fontId="9" fillId="3" borderId="10" xfId="1" applyNumberFormat="1" applyFont="1" applyFill="1" applyBorder="1" applyAlignment="1">
      <alignment horizontal="left"/>
    </xf>
    <xf numFmtId="0" fontId="9" fillId="3" borderId="12" xfId="1" applyNumberFormat="1" applyFont="1" applyFill="1" applyBorder="1" applyAlignment="1">
      <alignment horizontal="left"/>
    </xf>
    <xf numFmtId="0" fontId="9" fillId="3" borderId="19" xfId="1" applyNumberFormat="1" applyFont="1" applyFill="1" applyBorder="1" applyAlignment="1">
      <alignment horizontal="left"/>
    </xf>
    <xf numFmtId="0" fontId="12" fillId="3" borderId="11" xfId="1" applyNumberFormat="1" applyFont="1" applyFill="1" applyBorder="1" applyAlignment="1"/>
    <xf numFmtId="0" fontId="12" fillId="3" borderId="13" xfId="1" applyNumberFormat="1" applyFont="1" applyFill="1" applyBorder="1" applyAlignment="1"/>
    <xf numFmtId="0" fontId="12" fillId="3" borderId="20" xfId="1" applyNumberFormat="1" applyFont="1" applyFill="1" applyBorder="1" applyAlignment="1"/>
    <xf numFmtId="0" fontId="10" fillId="3" borderId="0" xfId="1" applyNumberFormat="1" applyFont="1" applyFill="1" applyBorder="1" applyAlignment="1">
      <alignment vertical="top"/>
    </xf>
    <xf numFmtId="0" fontId="10" fillId="3" borderId="6" xfId="1" applyNumberFormat="1" applyFont="1" applyFill="1" applyBorder="1" applyAlignment="1">
      <alignment vertical="top"/>
    </xf>
    <xf numFmtId="0" fontId="10" fillId="3" borderId="9" xfId="1" applyNumberFormat="1" applyFont="1" applyFill="1" applyBorder="1" applyAlignment="1">
      <alignment vertical="top"/>
    </xf>
    <xf numFmtId="0" fontId="14" fillId="3" borderId="0" xfId="1" applyNumberFormat="1" applyFont="1" applyFill="1" applyBorder="1" applyAlignment="1">
      <alignment horizontal="left"/>
    </xf>
    <xf numFmtId="0" fontId="14" fillId="3" borderId="6" xfId="1" applyNumberFormat="1" applyFont="1" applyFill="1" applyBorder="1" applyAlignment="1">
      <alignment horizontal="left"/>
    </xf>
    <xf numFmtId="0" fontId="14" fillId="3" borderId="9" xfId="1" applyNumberFormat="1" applyFont="1" applyFill="1" applyBorder="1" applyAlignment="1">
      <alignment horizontal="left"/>
    </xf>
    <xf numFmtId="0" fontId="9" fillId="3" borderId="0" xfId="1" applyNumberFormat="1" applyFont="1" applyFill="1" applyBorder="1" applyAlignment="1">
      <alignment horizontal="left"/>
    </xf>
    <xf numFmtId="0" fontId="9" fillId="3" borderId="6" xfId="1" applyNumberFormat="1" applyFont="1" applyFill="1" applyBorder="1" applyAlignment="1">
      <alignment horizontal="left"/>
    </xf>
    <xf numFmtId="0" fontId="9" fillId="3" borderId="9" xfId="1" applyNumberFormat="1" applyFont="1" applyFill="1" applyBorder="1" applyAlignment="1">
      <alignment horizontal="left"/>
    </xf>
    <xf numFmtId="0" fontId="12" fillId="3" borderId="0" xfId="1" applyNumberFormat="1" applyFont="1" applyFill="1" applyBorder="1" applyAlignment="1">
      <alignment horizontal="left"/>
    </xf>
    <xf numFmtId="0" fontId="12" fillId="3" borderId="6" xfId="1" applyNumberFormat="1" applyFont="1" applyFill="1" applyBorder="1" applyAlignment="1">
      <alignment horizontal="left"/>
    </xf>
    <xf numFmtId="0" fontId="12" fillId="3" borderId="9" xfId="1" applyNumberFormat="1" applyFont="1" applyFill="1" applyBorder="1" applyAlignment="1">
      <alignment horizontal="left"/>
    </xf>
    <xf numFmtId="0" fontId="9" fillId="0" borderId="12" xfId="1" applyNumberFormat="1" applyFont="1" applyFill="1" applyBorder="1" applyAlignment="1">
      <alignment horizontal="left"/>
    </xf>
    <xf numFmtId="0" fontId="9" fillId="0" borderId="10" xfId="1" applyNumberFormat="1" applyFont="1" applyFill="1" applyBorder="1" applyAlignment="1">
      <alignment horizontal="left"/>
    </xf>
    <xf numFmtId="0" fontId="9" fillId="0" borderId="19" xfId="1" applyNumberFormat="1" applyFont="1" applyFill="1" applyBorder="1" applyAlignment="1">
      <alignment horizontal="left"/>
    </xf>
    <xf numFmtId="0" fontId="12" fillId="0" borderId="13" xfId="1" applyNumberFormat="1" applyFont="1" applyFill="1" applyBorder="1" applyAlignment="1"/>
    <xf numFmtId="0" fontId="12" fillId="0" borderId="11" xfId="1" applyNumberFormat="1" applyFont="1" applyFill="1" applyBorder="1" applyAlignment="1"/>
    <xf numFmtId="0" fontId="12" fillId="0" borderId="20" xfId="1" applyNumberFormat="1" applyFont="1" applyFill="1" applyBorder="1" applyAlignment="1"/>
    <xf numFmtId="1" fontId="9" fillId="3" borderId="0" xfId="1" applyNumberFormat="1" applyFont="1" applyFill="1" applyBorder="1"/>
    <xf numFmtId="1" fontId="9" fillId="3" borderId="10" xfId="1" applyNumberFormat="1" applyFont="1" applyFill="1" applyBorder="1" applyAlignment="1"/>
    <xf numFmtId="1" fontId="9" fillId="3" borderId="12" xfId="1" applyNumberFormat="1" applyFont="1" applyFill="1" applyBorder="1" applyAlignment="1"/>
    <xf numFmtId="1" fontId="9" fillId="3" borderId="19" xfId="1" applyNumberFormat="1" applyFont="1" applyFill="1" applyBorder="1" applyAlignment="1"/>
    <xf numFmtId="0" fontId="10" fillId="3" borderId="4" xfId="0" applyFont="1" applyFill="1" applyBorder="1"/>
    <xf numFmtId="0" fontId="10" fillId="3" borderId="9" xfId="0" applyFont="1" applyFill="1" applyBorder="1"/>
    <xf numFmtId="0" fontId="9" fillId="3" borderId="6" xfId="8" applyFont="1" applyFill="1" applyBorder="1" applyAlignment="1">
      <alignment wrapText="1"/>
    </xf>
    <xf numFmtId="0" fontId="9" fillId="3" borderId="0" xfId="8" applyFont="1" applyFill="1" applyAlignment="1">
      <alignment wrapText="1"/>
    </xf>
    <xf numFmtId="0" fontId="9" fillId="3" borderId="9" xfId="8" applyFont="1" applyFill="1" applyBorder="1" applyAlignment="1">
      <alignment wrapText="1"/>
    </xf>
    <xf numFmtId="0" fontId="9" fillId="3" borderId="12" xfId="8" applyFont="1" applyFill="1" applyBorder="1" applyAlignment="1">
      <alignment wrapText="1"/>
    </xf>
    <xf numFmtId="0" fontId="9" fillId="3" borderId="10" xfId="8" applyFont="1" applyFill="1" applyBorder="1" applyAlignment="1">
      <alignment wrapText="1"/>
    </xf>
    <xf numFmtId="0" fontId="9" fillId="3" borderId="19" xfId="8" applyFont="1" applyFill="1" applyBorder="1" applyAlignment="1">
      <alignment wrapText="1"/>
    </xf>
    <xf numFmtId="0" fontId="9" fillId="3" borderId="6" xfId="8" applyFont="1" applyFill="1" applyBorder="1"/>
    <xf numFmtId="0" fontId="9" fillId="3" borderId="9" xfId="8" applyFont="1" applyFill="1" applyBorder="1"/>
    <xf numFmtId="0" fontId="15" fillId="3" borderId="6" xfId="8" applyFont="1" applyFill="1" applyBorder="1" applyAlignment="1">
      <alignment wrapText="1"/>
    </xf>
    <xf numFmtId="0" fontId="15" fillId="3" borderId="9" xfId="8" applyFont="1" applyFill="1" applyBorder="1" applyAlignment="1">
      <alignment wrapText="1"/>
    </xf>
    <xf numFmtId="0" fontId="9" fillId="0" borderId="6" xfId="8" applyFont="1" applyBorder="1" applyAlignment="1">
      <alignment wrapText="1"/>
    </xf>
    <xf numFmtId="0" fontId="12" fillId="3" borderId="12" xfId="8" applyFont="1" applyFill="1" applyBorder="1" applyAlignment="1">
      <alignment wrapText="1"/>
    </xf>
    <xf numFmtId="0" fontId="12" fillId="3" borderId="19" xfId="8" applyFont="1" applyFill="1" applyBorder="1" applyAlignment="1">
      <alignment wrapText="1"/>
    </xf>
    <xf numFmtId="0" fontId="12" fillId="3" borderId="13" xfId="8" applyFont="1" applyFill="1" applyBorder="1" applyAlignment="1">
      <alignment wrapText="1"/>
    </xf>
    <xf numFmtId="0" fontId="12" fillId="3" borderId="11" xfId="8" applyFont="1" applyFill="1" applyBorder="1" applyAlignment="1">
      <alignment wrapText="1"/>
    </xf>
    <xf numFmtId="0" fontId="12" fillId="3" borderId="20" xfId="8" applyFont="1" applyFill="1" applyBorder="1" applyAlignment="1">
      <alignment wrapText="1"/>
    </xf>
    <xf numFmtId="1" fontId="12" fillId="3" borderId="6" xfId="1" applyNumberFormat="1" applyFont="1" applyFill="1" applyBorder="1" applyAlignment="1"/>
    <xf numFmtId="1" fontId="9" fillId="3" borderId="12" xfId="8" applyNumberFormat="1" applyFont="1" applyFill="1" applyBorder="1" applyAlignment="1">
      <alignment wrapText="1"/>
    </xf>
    <xf numFmtId="1" fontId="9" fillId="3" borderId="6" xfId="8" applyNumberFormat="1" applyFont="1" applyFill="1" applyBorder="1" applyAlignment="1">
      <alignment wrapText="1"/>
    </xf>
    <xf numFmtId="1" fontId="4" fillId="0" borderId="6" xfId="0" applyNumberFormat="1" applyFont="1" applyBorder="1"/>
    <xf numFmtId="1" fontId="4" fillId="3" borderId="6" xfId="0" applyNumberFormat="1" applyFont="1" applyFill="1" applyBorder="1"/>
    <xf numFmtId="3" fontId="4" fillId="0" borderId="0" xfId="0" applyNumberFormat="1" applyFont="1"/>
    <xf numFmtId="2" fontId="4" fillId="0" borderId="3" xfId="1" applyNumberFormat="1" applyFont="1" applyFill="1" applyBorder="1"/>
    <xf numFmtId="3" fontId="4" fillId="0" borderId="0" xfId="1" applyNumberFormat="1" applyFont="1" applyFill="1" applyBorder="1"/>
    <xf numFmtId="3" fontId="9" fillId="3" borderId="0" xfId="1" applyNumberFormat="1" applyFont="1" applyFill="1" applyBorder="1"/>
    <xf numFmtId="3" fontId="12" fillId="0" borderId="11" xfId="1" applyNumberFormat="1" applyFont="1" applyFill="1" applyBorder="1" applyAlignment="1"/>
    <xf numFmtId="0" fontId="9" fillId="0" borderId="20" xfId="1" applyNumberFormat="1" applyFont="1" applyFill="1" applyBorder="1" applyAlignment="1">
      <alignment horizontal="left"/>
    </xf>
    <xf numFmtId="166" fontId="12" fillId="3" borderId="0" xfId="8" applyNumberFormat="1" applyFont="1" applyFill="1" applyAlignment="1">
      <alignment wrapText="1"/>
    </xf>
    <xf numFmtId="167" fontId="12" fillId="3" borderId="0" xfId="8" applyNumberFormat="1" applyFont="1" applyFill="1" applyAlignment="1">
      <alignment wrapText="1"/>
    </xf>
    <xf numFmtId="166" fontId="12" fillId="3" borderId="9" xfId="8" applyNumberFormat="1" applyFont="1" applyFill="1" applyBorder="1" applyAlignment="1">
      <alignment wrapText="1"/>
    </xf>
    <xf numFmtId="166" fontId="12" fillId="3" borderId="6" xfId="8" applyNumberFormat="1" applyFont="1" applyFill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9" fillId="3" borderId="21" xfId="8" applyFont="1" applyFill="1" applyBorder="1" applyAlignment="1">
      <alignment horizontal="left" vertical="top" wrapText="1"/>
    </xf>
    <xf numFmtId="0" fontId="20" fillId="0" borderId="22" xfId="0" applyFont="1" applyBorder="1" applyAlignment="1">
      <alignment wrapText="1"/>
    </xf>
    <xf numFmtId="0" fontId="20" fillId="0" borderId="23" xfId="0" applyFont="1" applyBorder="1" applyAlignment="1">
      <alignment wrapText="1"/>
    </xf>
    <xf numFmtId="0" fontId="20" fillId="0" borderId="24" xfId="0" applyFont="1" applyBorder="1" applyAlignment="1">
      <alignment wrapText="1"/>
    </xf>
    <xf numFmtId="0" fontId="20" fillId="0" borderId="0" xfId="0" applyFont="1" applyAlignment="1">
      <alignment wrapText="1"/>
    </xf>
    <xf numFmtId="0" fontId="20" fillId="0" borderId="25" xfId="0" applyFont="1" applyBorder="1" applyAlignment="1">
      <alignment wrapText="1"/>
    </xf>
    <xf numFmtId="0" fontId="20" fillId="0" borderId="26" xfId="0" applyFont="1" applyBorder="1" applyAlignment="1">
      <alignment wrapText="1"/>
    </xf>
    <xf numFmtId="0" fontId="20" fillId="0" borderId="27" xfId="0" applyFont="1" applyBorder="1" applyAlignment="1">
      <alignment wrapText="1"/>
    </xf>
    <xf numFmtId="0" fontId="20" fillId="0" borderId="28" xfId="0" applyFont="1" applyBorder="1" applyAlignment="1">
      <alignment wrapText="1"/>
    </xf>
  </cellXfs>
  <cellStyles count="10">
    <cellStyle name="Input shade" xfId="9" xr:uid="{00000000-0005-0000-0000-000000000000}"/>
    <cellStyle name="Normal" xfId="0" builtinId="0"/>
    <cellStyle name="Normal 11 2" xfId="7" xr:uid="{00000000-0005-0000-0000-000003000000}"/>
    <cellStyle name="Normal 2 2 2" xfId="8" xr:uid="{00000000-0005-0000-0000-000004000000}"/>
    <cellStyle name="Normal_Note 35" xfId="4" xr:uid="{00000000-0005-0000-0000-000005000000}"/>
    <cellStyle name="Normal_Note 35 2" xfId="6" xr:uid="{00000000-0005-0000-0000-000006000000}"/>
    <cellStyle name="Normal_ÅRSOPPGJØR 1999" xfId="5" xr:uid="{00000000-0005-0000-0000-000007000000}"/>
    <cellStyle name="Procent" xfId="2" builtinId="5"/>
    <cellStyle name="Rubrik 2" xfId="3" builtinId="17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AE3.5D0890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437029</xdr:colOff>
      <xdr:row>2</xdr:row>
      <xdr:rowOff>134471</xdr:rowOff>
    </xdr:from>
    <xdr:to>
      <xdr:col>0</xdr:col>
      <xdr:colOff>2792675</xdr:colOff>
      <xdr:row>7</xdr:row>
      <xdr:rowOff>11206</xdr:rowOff>
    </xdr:to>
    <xdr:pic>
      <xdr:nvPicPr>
        <xdr:cNvPr id="3" name="Picture 2" descr="SATS">
          <a:extLst>
            <a:ext uri="{FF2B5EF4-FFF2-40B4-BE49-F238E27FC236}">
              <a16:creationId xmlns:a16="http://schemas.microsoft.com/office/drawing/2014/main" id="{14C3BF32-C0B6-42B0-B5FE-1A902FA27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029" y="493059"/>
          <a:ext cx="2355646" cy="773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403412</xdr:colOff>
      <xdr:row>9</xdr:row>
      <xdr:rowOff>67235</xdr:rowOff>
    </xdr:from>
    <xdr:ext cx="7943850" cy="599122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B5B17719-789F-40F1-8E32-5E45D444BB0F}"/>
            </a:ext>
          </a:extLst>
        </xdr:cNvPr>
        <xdr:cNvSpPr txBox="1"/>
      </xdr:nvSpPr>
      <xdr:spPr>
        <a:xfrm>
          <a:off x="403412" y="1680882"/>
          <a:ext cx="7943850" cy="5991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accent2"/>
            </a:buClr>
            <a:buSzPts val="2000"/>
            <a:buFont typeface="Arial"/>
            <a:buNone/>
          </a:pPr>
          <a:r>
            <a:rPr lang="en-US" sz="2000" b="0" i="0" u="none" strike="noStrike">
              <a:solidFill>
                <a:schemeClr val="accent1">
                  <a:lumMod val="50000"/>
                </a:schemeClr>
              </a:solidFill>
              <a:latin typeface="Arial Nova" panose="020B0504020202020204" pitchFamily="34" charset="0"/>
              <a:ea typeface="Arial"/>
              <a:cs typeface="Arial"/>
              <a:sym typeface="Arial"/>
            </a:rPr>
            <a:t>Financials and analytical info</a:t>
          </a:r>
          <a:r>
            <a:rPr lang="en-US" sz="2000" b="0" i="0" u="none" strike="noStrike" baseline="0">
              <a:solidFill>
                <a:schemeClr val="accent1">
                  <a:lumMod val="50000"/>
                </a:schemeClr>
              </a:solidFill>
              <a:latin typeface="Arial Nova" panose="020B0504020202020204" pitchFamily="34" charset="0"/>
              <a:ea typeface="Arial"/>
              <a:cs typeface="Arial"/>
              <a:sym typeface="Arial"/>
            </a:rPr>
            <a:t> as of Q3 2021</a:t>
          </a:r>
          <a:endParaRPr sz="1600" b="0" i="0" u="none" strike="noStrike">
            <a:solidFill>
              <a:schemeClr val="accent1">
                <a:lumMod val="50000"/>
              </a:schemeClr>
            </a:solidFill>
            <a:latin typeface="Arial Nova" panose="020B0504020202020204" pitchFamily="34" charset="0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0" i="0" u="none" strike="noStrike">
            <a:solidFill>
              <a:srgbClr val="000000"/>
            </a:solidFill>
            <a:latin typeface="Arial Nova" panose="020B0504020202020204" pitchFamily="34" charset="0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0" i="0" u="none" strike="noStrike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  <a:sym typeface="Arial"/>
            </a:rPr>
            <a:t>1. Key financial</a:t>
          </a:r>
          <a:r>
            <a:rPr lang="en-US" sz="14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  <a:sym typeface="Arial"/>
            </a:rPr>
            <a:t> figures and APMs</a:t>
          </a:r>
          <a:endParaRPr sz="1400">
            <a:latin typeface="Arial Nova" panose="020B0504020202020204" pitchFamily="34" charset="0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0" i="0" u="none" strike="noStrike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  <a:sym typeface="Arial"/>
            </a:rPr>
            <a:t>2. Norway</a:t>
          </a:r>
          <a:endParaRPr sz="1400">
            <a:latin typeface="Arial Nova" panose="020B0504020202020204" pitchFamily="34" charset="0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0" i="0" u="none" strike="noStrike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  <a:sym typeface="Arial"/>
            </a:rPr>
            <a:t>3. Sweden</a:t>
          </a:r>
          <a:endParaRPr sz="1400">
            <a:latin typeface="Arial Nova" panose="020B0504020202020204" pitchFamily="34" charset="0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0" i="0" u="none" strike="noStrike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  <a:sym typeface="Arial"/>
            </a:rPr>
            <a:t>4. Finland</a:t>
          </a:r>
          <a:endParaRPr sz="1400">
            <a:latin typeface="Arial Nova" panose="020B0504020202020204" pitchFamily="34" charset="0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0" i="0" u="none" strike="noStrike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  <a:sym typeface="Arial"/>
            </a:rPr>
            <a:t>5. Denmark</a:t>
          </a:r>
          <a:endParaRPr sz="1400">
            <a:latin typeface="Arial Nova" panose="020B0504020202020204" pitchFamily="34" charset="0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0" i="0" u="none" strike="noStrike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  <a:sym typeface="Arial"/>
            </a:rPr>
            <a:t>6. Profit</a:t>
          </a:r>
          <a:r>
            <a:rPr lang="en-US" sz="14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  <a:sym typeface="Arial"/>
            </a:rPr>
            <a:t> loss statement</a:t>
          </a:r>
          <a:endParaRPr sz="1400">
            <a:latin typeface="Arial Nova" panose="020B0504020202020204" pitchFamily="34" charset="0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0" i="0" u="none" strike="noStrike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  <a:sym typeface="Arial"/>
            </a:rPr>
            <a:t>7. Balance sheet</a:t>
          </a:r>
          <a:endParaRPr sz="1400">
            <a:latin typeface="Arial Nova" panose="020B0504020202020204" pitchFamily="34" charset="0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0" i="0" u="none" strike="noStrike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  <a:sym typeface="Arial"/>
            </a:rPr>
            <a:t>8. Cash flow</a:t>
          </a:r>
          <a:endParaRPr sz="1400">
            <a:latin typeface="Arial Nova" panose="020B0504020202020204" pitchFamily="34" charset="0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nb-NO" sz="1400" b="0" i="0" u="none" strike="noStrike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  <a:sym typeface="Arial"/>
            </a:rPr>
            <a:t>9. Summary discount effect</a:t>
          </a:r>
          <a:endParaRPr sz="1400" b="0" i="0" u="none" strike="noStrike">
            <a:solidFill>
              <a:srgbClr val="000000"/>
            </a:solidFill>
            <a:latin typeface="Arial Nova" panose="020B0504020202020204" pitchFamily="34" charset="0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 i="0" u="none" strike="noStrike">
            <a:solidFill>
              <a:srgbClr val="000000"/>
            </a:solidFill>
            <a:latin typeface="Arial Nova" panose="020B0504020202020204" pitchFamily="34" charset="0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1" i="0" u="none" strike="noStrike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  <a:sym typeface="Arial"/>
            </a:rPr>
            <a:t>For questions, please contact SATS IR:</a:t>
          </a:r>
          <a:endParaRPr sz="1400">
            <a:latin typeface="Arial Nova" panose="020B0504020202020204" pitchFamily="34" charset="0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300"/>
            <a:buFont typeface="Arial"/>
            <a:buNone/>
          </a:pPr>
          <a:r>
            <a:rPr lang="en-US" sz="1400" b="0" i="0" u="none" strike="noStrike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  <a:sym typeface="Arial"/>
            </a:rPr>
            <a:t>Martin Stenshall</a:t>
          </a:r>
          <a:r>
            <a:rPr lang="en-US" sz="14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  <a:sym typeface="Arial"/>
            </a:rPr>
            <a:t>, Finance and Investor Relations Manager</a:t>
          </a:r>
          <a:endParaRPr sz="1400">
            <a:latin typeface="Arial Nova" panose="020B0504020202020204" pitchFamily="34" charset="0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0" i="0" u="none" strike="noStrike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</a:rPr>
            <a:t>martin.stenshall@sats.no</a:t>
          </a:r>
          <a:br>
            <a:rPr lang="en-US" sz="1400" b="0" i="0" u="none" strike="noStrike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  <a:sym typeface="Arial"/>
            </a:rPr>
          </a:br>
          <a:endParaRPr sz="1400">
            <a:latin typeface="Arial Nova" panose="020B0504020202020204" pitchFamily="34" charset="0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0" i="0" u="none" strike="noStrike">
            <a:solidFill>
              <a:srgbClr val="000000"/>
            </a:solidFill>
            <a:latin typeface="Arial Nova" panose="020B0504020202020204" pitchFamily="34" charset="0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>
              <a:latin typeface="Arial Nova" panose="020B0504020202020204" pitchFamily="34" charset="0"/>
              <a:cs typeface="Arial" panose="020B0604020202020204" pitchFamily="34" charset="0"/>
              <a:hlinkClick xmlns:r="http://schemas.openxmlformats.org/officeDocument/2006/relationships" r:id=""/>
            </a:rPr>
            <a:t>https://satsgroup.com/</a:t>
          </a:r>
          <a:r>
            <a:rPr lang="en-US" sz="1400" b="0" i="0" u="none" strike="noStrike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 panose="020B0604020202020204" pitchFamily="34" charset="0"/>
              <a:sym typeface="Arial"/>
            </a:rPr>
            <a:t> </a:t>
          </a:r>
          <a:endParaRPr sz="1400">
            <a:latin typeface="Arial Nova" panose="020B0504020202020204" pitchFamily="34" charset="0"/>
            <a:cs typeface="Arial" panose="020B0604020202020204" pitchFamily="34" charset="0"/>
          </a:endParaRPr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/Nordic%20Services/Finance/Group%20Reporting/Master%20file/In%20use/MASTER%20quarterly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/Nordic%20Services/Finance/Controlling/Financial%20reporting/2021/202109/Campaign%20periodization/202109%20Summary%20discount%20effe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"/>
      <sheetName val="BS"/>
      <sheetName val="Cons. Statement of CF"/>
      <sheetName val="SOCE"/>
      <sheetName val="Content"/>
      <sheetName val="1"/>
      <sheetName val="2"/>
      <sheetName val="3"/>
      <sheetName val="4"/>
      <sheetName val="5"/>
      <sheetName val="6"/>
      <sheetName val="7"/>
      <sheetName val="8"/>
      <sheetName val="9 OLD"/>
      <sheetName val="9A"/>
      <sheetName val="9B"/>
      <sheetName val="9C"/>
      <sheetName val="11"/>
      <sheetName val="13"/>
      <sheetName val="14"/>
      <sheetName val="A.1 APMs"/>
      <sheetName val="A.2 DEF"/>
      <sheetName val="End"/>
      <sheetName val="End page"/>
      <sheetName val="RR202003"/>
      <sheetName val="RR202012"/>
      <sheetName val="RR202112"/>
      <sheetName val="10"/>
      <sheetName val="12"/>
      <sheetName val="RRQ22022"/>
      <sheetName val="BR202206"/>
      <sheetName val="RRQ22021"/>
      <sheetName val="RR2022YTD"/>
      <sheetName val="RR2021YTD"/>
      <sheetName val="BR202106"/>
      <sheetName val="BR202112"/>
      <sheetName val="RR201912"/>
      <sheetName val="Output Q-rap 1"/>
      <sheetName val="Grafer Q-rap"/>
      <sheetName val="Output Q-rap 2"/>
      <sheetName val="Output PPT"/>
      <sheetName val="new slide"/>
      <sheetName val="BR201912"/>
      <sheetName val="Q42019"/>
      <sheetName val="BR201906"/>
      <sheetName val="BR201903"/>
      <sheetName val="RRQ12019"/>
      <sheetName val="RRQ22019"/>
      <sheetName val="RR201906"/>
      <sheetName val="RR201908"/>
      <sheetName val="9"/>
    </sheetNames>
    <sheetDataSet>
      <sheetData sheetId="0">
        <row r="10">
          <cell r="E10">
            <v>1021.844069</v>
          </cell>
        </row>
        <row r="13">
          <cell r="E13">
            <v>-29.414648</v>
          </cell>
        </row>
        <row r="14">
          <cell r="E14">
            <v>-381.55802900000003</v>
          </cell>
        </row>
        <row r="15">
          <cell r="E15">
            <v>-268.39210300000002</v>
          </cell>
        </row>
        <row r="16">
          <cell r="E16">
            <v>-275.00289600000002</v>
          </cell>
        </row>
        <row r="17">
          <cell r="E17">
            <v>-954.36767600000007</v>
          </cell>
        </row>
        <row r="19">
          <cell r="E19">
            <v>67.476392999999916</v>
          </cell>
        </row>
        <row r="21">
          <cell r="E21">
            <v>1.040718</v>
          </cell>
        </row>
        <row r="22">
          <cell r="E22">
            <v>30.399054999999993</v>
          </cell>
        </row>
        <row r="24">
          <cell r="E24">
            <v>-6.8801009999999989</v>
          </cell>
        </row>
        <row r="25">
          <cell r="E25">
            <v>-46.018212000000013</v>
          </cell>
        </row>
        <row r="26">
          <cell r="E26"/>
        </row>
        <row r="27">
          <cell r="E27">
            <v>21.458180999999904</v>
          </cell>
        </row>
        <row r="28">
          <cell r="E28"/>
        </row>
        <row r="30">
          <cell r="E30">
            <v>11.508200999999904</v>
          </cell>
        </row>
        <row r="32">
          <cell r="E32"/>
        </row>
        <row r="33">
          <cell r="E33"/>
        </row>
        <row r="37">
          <cell r="E37"/>
        </row>
        <row r="38">
          <cell r="E38"/>
        </row>
        <row r="39">
          <cell r="E39">
            <v>5.693295759688731E-2</v>
          </cell>
        </row>
        <row r="51">
          <cell r="E51">
            <v>-12.341522000000001</v>
          </cell>
        </row>
        <row r="54">
          <cell r="E54">
            <v>-0.83332100000009746</v>
          </cell>
        </row>
        <row r="55">
          <cell r="E55"/>
        </row>
        <row r="57">
          <cell r="E57">
            <v>-0.83332100000009746</v>
          </cell>
        </row>
        <row r="60">
          <cell r="E60"/>
        </row>
        <row r="61">
          <cell r="E61"/>
        </row>
        <row r="62">
          <cell r="E62"/>
        </row>
      </sheetData>
      <sheetData sheetId="1">
        <row r="11">
          <cell r="E11">
            <v>2576.410523</v>
          </cell>
        </row>
        <row r="12">
          <cell r="E12">
            <v>4164.5147980000002</v>
          </cell>
        </row>
        <row r="13">
          <cell r="E13">
            <v>684.00643599999989</v>
          </cell>
        </row>
        <row r="14">
          <cell r="E14">
            <v>34.941474999999997</v>
          </cell>
        </row>
        <row r="15">
          <cell r="E15">
            <v>45.868608000000002</v>
          </cell>
        </row>
        <row r="16">
          <cell r="E16">
            <v>212.99445399999999</v>
          </cell>
        </row>
        <row r="19">
          <cell r="E19"/>
        </row>
        <row r="20">
          <cell r="E20">
            <v>64.593538999999993</v>
          </cell>
        </row>
        <row r="21">
          <cell r="E21">
            <v>92.091087000000002</v>
          </cell>
        </row>
        <row r="22">
          <cell r="E22">
            <v>71.935891999999996</v>
          </cell>
        </row>
        <row r="23">
          <cell r="E23">
            <v>230.72166399999998</v>
          </cell>
        </row>
        <row r="24">
          <cell r="E24">
            <v>245.44870599999999</v>
          </cell>
        </row>
        <row r="25">
          <cell r="E25">
            <v>704.790888</v>
          </cell>
        </row>
        <row r="27">
          <cell r="E27">
            <v>8423.5271819999998</v>
          </cell>
        </row>
        <row r="31">
          <cell r="E31">
            <v>431.47305200000005</v>
          </cell>
        </row>
        <row r="32">
          <cell r="E32">
            <v>3055.9236660000001</v>
          </cell>
        </row>
        <row r="34">
          <cell r="E34">
            <v>-16.968076520000004</v>
          </cell>
        </row>
        <row r="35">
          <cell r="E35">
            <v>47.21160925936492</v>
          </cell>
        </row>
        <row r="36">
          <cell r="E36">
            <v>-2475.9877889525405</v>
          </cell>
        </row>
        <row r="37">
          <cell r="E37">
            <v>1041.664751</v>
          </cell>
        </row>
        <row r="41">
          <cell r="E41">
            <v>87.648542000000006</v>
          </cell>
        </row>
        <row r="42">
          <cell r="E42">
            <v>1779.9167189999998</v>
          </cell>
        </row>
        <row r="43">
          <cell r="E43">
            <v>3684.832762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5552.3980229999997</v>
          </cell>
        </row>
        <row r="49">
          <cell r="E49">
            <v>10.65621</v>
          </cell>
        </row>
        <row r="50">
          <cell r="E50">
            <v>853.00108899999998</v>
          </cell>
        </row>
        <row r="51">
          <cell r="E51">
            <v>0</v>
          </cell>
        </row>
        <row r="52">
          <cell r="E52">
            <v>438.65097399999996</v>
          </cell>
        </row>
        <row r="53">
          <cell r="E53">
            <v>131.57676199999997</v>
          </cell>
        </row>
        <row r="54">
          <cell r="E54">
            <v>0</v>
          </cell>
        </row>
        <row r="55">
          <cell r="E55">
            <v>101.450253</v>
          </cell>
        </row>
        <row r="56">
          <cell r="E56">
            <v>294.12911100000002</v>
          </cell>
        </row>
        <row r="57">
          <cell r="E57">
            <v>1829.4643989999997</v>
          </cell>
        </row>
        <row r="59">
          <cell r="E59">
            <v>7381.8624219999992</v>
          </cell>
        </row>
        <row r="61">
          <cell r="E61">
            <v>8423.5271729999986</v>
          </cell>
        </row>
      </sheetData>
      <sheetData sheetId="2">
        <row r="10">
          <cell r="E10">
            <v>21.458180999999904</v>
          </cell>
        </row>
        <row r="11">
          <cell r="E11"/>
        </row>
        <row r="12">
          <cell r="E12">
            <v>-4.0656786122000002</v>
          </cell>
        </row>
        <row r="13">
          <cell r="E13">
            <v>-0.23898599999999995</v>
          </cell>
        </row>
        <row r="14">
          <cell r="E14">
            <v>275.00289600000002</v>
          </cell>
        </row>
        <row r="15">
          <cell r="E15">
            <v>46.018212000000013</v>
          </cell>
        </row>
        <row r="16">
          <cell r="E16">
            <v>-3.1615660000000001</v>
          </cell>
        </row>
        <row r="17">
          <cell r="E17">
            <v>14.661417000000002</v>
          </cell>
        </row>
        <row r="18">
          <cell r="E18">
            <v>-12.858863000000005</v>
          </cell>
        </row>
        <row r="19">
          <cell r="E19">
            <v>-111.536973</v>
          </cell>
        </row>
        <row r="20">
          <cell r="E20">
            <v>225.27863938780001</v>
          </cell>
        </row>
        <row r="23">
          <cell r="E23">
            <v>0</v>
          </cell>
        </row>
        <row r="24">
          <cell r="E24">
            <v>-60.081471999999998</v>
          </cell>
        </row>
        <row r="25">
          <cell r="E25">
            <v>0.47392306050200012</v>
          </cell>
        </row>
        <row r="26">
          <cell r="E26">
            <v>0</v>
          </cell>
        </row>
        <row r="27">
          <cell r="E27">
            <v>-59.607548939497995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-212.30410000000003</v>
          </cell>
        </row>
        <row r="33">
          <cell r="E33">
            <v>-25.946276995949997</v>
          </cell>
        </row>
        <row r="34">
          <cell r="E34">
            <v>-46.689866000000002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-0.13196875</v>
          </cell>
        </row>
        <row r="40">
          <cell r="E40">
            <v>0.77539999999999998</v>
          </cell>
        </row>
        <row r="41">
          <cell r="E41">
            <v>-284.29681174595004</v>
          </cell>
        </row>
        <row r="43">
          <cell r="E43">
            <v>-118.62572129764803</v>
          </cell>
        </row>
        <row r="46">
          <cell r="E46">
            <v>403.45362900000003</v>
          </cell>
        </row>
        <row r="47">
          <cell r="E47">
            <v>244.936097065767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23">
          <cell r="C23">
            <v>805.90218200000004</v>
          </cell>
        </row>
        <row r="24">
          <cell r="C24">
            <v>215.94188700000009</v>
          </cell>
        </row>
        <row r="25">
          <cell r="C25">
            <v>1021.8440690000001</v>
          </cell>
        </row>
        <row r="26">
          <cell r="C26">
            <v>342.47928899999999</v>
          </cell>
        </row>
        <row r="27">
          <cell r="C27">
            <v>0.33515807292903116</v>
          </cell>
        </row>
        <row r="28">
          <cell r="C28">
            <v>67.476392999999916</v>
          </cell>
        </row>
        <row r="29">
          <cell r="C29">
            <v>11.508200999999985</v>
          </cell>
        </row>
        <row r="30">
          <cell r="C30">
            <v>5.693295759688731E-2</v>
          </cell>
        </row>
        <row r="31">
          <cell r="C31">
            <v>164.1261295919999</v>
          </cell>
        </row>
        <row r="32">
          <cell r="C32">
            <v>0.16061758791888617</v>
          </cell>
        </row>
        <row r="33">
          <cell r="C33">
            <v>83.485322999999994</v>
          </cell>
        </row>
        <row r="34">
          <cell r="C34">
            <v>8.1700648399026896E-2</v>
          </cell>
        </row>
        <row r="35">
          <cell r="C35">
            <v>36.298643699392002</v>
          </cell>
        </row>
        <row r="36">
          <cell r="C36">
            <v>60.555394471231004</v>
          </cell>
        </row>
        <row r="37">
          <cell r="C37">
            <v>1545.124223</v>
          </cell>
        </row>
        <row r="38">
          <cell r="C38">
            <v>-65.709305699392019</v>
          </cell>
        </row>
        <row r="39">
          <cell r="C39">
            <v>267</v>
          </cell>
        </row>
        <row r="40">
          <cell r="C40">
            <v>671.38400000000001</v>
          </cell>
        </row>
        <row r="41">
          <cell r="C41">
            <v>501.70188272475525</v>
          </cell>
        </row>
      </sheetData>
      <sheetData sheetId="38"/>
      <sheetData sheetId="39">
        <row r="25">
          <cell r="C25">
            <v>378.89112888900002</v>
          </cell>
        </row>
        <row r="26">
          <cell r="C26">
            <v>102.42045271600006</v>
          </cell>
        </row>
        <row r="27">
          <cell r="C27">
            <v>481.31158160500007</v>
          </cell>
        </row>
        <row r="28">
          <cell r="C28">
            <v>178.19366648399998</v>
          </cell>
        </row>
        <row r="29">
          <cell r="C29">
            <v>0.37022517906132352</v>
          </cell>
        </row>
        <row r="30">
          <cell r="C30">
            <v>73.691386621999968</v>
          </cell>
        </row>
        <row r="31">
          <cell r="C31">
            <v>38.023891942999967</v>
          </cell>
        </row>
        <row r="32">
          <cell r="C32">
            <v>113.52226786199995</v>
          </cell>
        </row>
        <row r="33">
          <cell r="C33">
            <v>0.23586024563016797</v>
          </cell>
        </row>
        <row r="34">
          <cell r="C34">
            <v>66.667945861999954</v>
          </cell>
        </row>
        <row r="35">
          <cell r="C35">
            <v>0.13851307221755699</v>
          </cell>
        </row>
        <row r="36">
          <cell r="C36">
            <v>115</v>
          </cell>
        </row>
        <row r="37">
          <cell r="C37">
            <v>302.09199999999998</v>
          </cell>
        </row>
        <row r="38">
          <cell r="C38">
            <v>524.00231196167351</v>
          </cell>
        </row>
        <row r="62">
          <cell r="C62">
            <v>272.37807914399997</v>
          </cell>
        </row>
        <row r="63">
          <cell r="C63">
            <v>77.508890547000021</v>
          </cell>
        </row>
        <row r="64">
          <cell r="C64">
            <v>349.88696969099999</v>
          </cell>
        </row>
        <row r="65">
          <cell r="C65">
            <v>107.14803223199999</v>
          </cell>
        </row>
        <row r="66">
          <cell r="C66">
            <v>0.30623613199035954</v>
          </cell>
        </row>
        <row r="67">
          <cell r="C67">
            <v>18.078043846999982</v>
          </cell>
        </row>
        <row r="68">
          <cell r="C68">
            <v>-1.0635329870000163</v>
          </cell>
        </row>
        <row r="69">
          <cell r="C69">
            <v>57.640060618999982</v>
          </cell>
        </row>
        <row r="70">
          <cell r="C70">
            <v>0.16473908894036368</v>
          </cell>
        </row>
        <row r="71">
          <cell r="C71">
            <v>18.433680618999986</v>
          </cell>
        </row>
        <row r="72">
          <cell r="C72">
            <v>5.2684673096799091E-2</v>
          </cell>
        </row>
        <row r="73">
          <cell r="C73">
            <v>92</v>
          </cell>
        </row>
        <row r="74">
          <cell r="C74">
            <v>228.06200000000001</v>
          </cell>
        </row>
        <row r="75">
          <cell r="C75">
            <v>507.68516498713694</v>
          </cell>
        </row>
        <row r="99">
          <cell r="C99">
            <v>72.629629218999995</v>
          </cell>
        </row>
        <row r="100">
          <cell r="C100">
            <v>18.240455161</v>
          </cell>
        </row>
        <row r="101">
          <cell r="C101">
            <v>90.870084379999994</v>
          </cell>
        </row>
        <row r="102">
          <cell r="C102">
            <v>23.728973056999997</v>
          </cell>
        </row>
        <row r="103">
          <cell r="C103">
            <v>0.26113074747207582</v>
          </cell>
        </row>
        <row r="104">
          <cell r="C104">
            <v>-4.2530014980000024</v>
          </cell>
        </row>
        <row r="105">
          <cell r="C105">
            <v>-9.6299694260000024</v>
          </cell>
        </row>
        <row r="106">
          <cell r="C106">
            <v>1.7791518729999956</v>
          </cell>
        </row>
        <row r="107">
          <cell r="C107">
            <v>1.9579071430812681E-2</v>
          </cell>
        </row>
        <row r="108">
          <cell r="C108">
            <v>-3.1623331270000037</v>
          </cell>
        </row>
        <row r="109">
          <cell r="C109">
            <v>-3.4800596352213969E-2</v>
          </cell>
        </row>
        <row r="110">
          <cell r="C110">
            <v>31</v>
          </cell>
        </row>
        <row r="111">
          <cell r="C111">
            <v>63.473999999999997</v>
          </cell>
        </row>
        <row r="112">
          <cell r="C112">
            <v>473.57027136327872</v>
          </cell>
        </row>
        <row r="136">
          <cell r="C136">
            <v>82.003344748000004</v>
          </cell>
        </row>
        <row r="137">
          <cell r="C137">
            <v>17.195821635999991</v>
          </cell>
        </row>
        <row r="138">
          <cell r="C138">
            <v>99.199166383999994</v>
          </cell>
        </row>
        <row r="139">
          <cell r="C139">
            <v>16.712507819000002</v>
          </cell>
        </row>
        <row r="140">
          <cell r="C140">
            <v>0.16847427683319313</v>
          </cell>
        </row>
        <row r="141">
          <cell r="C141">
            <v>-18.685802394999996</v>
          </cell>
        </row>
        <row r="143">
          <cell r="C143">
            <v>-26.999747070999994</v>
          </cell>
        </row>
        <row r="144">
          <cell r="C144">
            <v>-8.8153507619999978</v>
          </cell>
        </row>
        <row r="145">
          <cell r="C145">
            <v>-8.8865169772453262E-2</v>
          </cell>
        </row>
        <row r="146">
          <cell r="C146">
            <v>-15.150079761999997</v>
          </cell>
        </row>
        <row r="147">
          <cell r="C147">
            <v>-0.15272386164369603</v>
          </cell>
        </row>
        <row r="148">
          <cell r="C148">
            <v>29</v>
          </cell>
        </row>
        <row r="149">
          <cell r="C149">
            <v>77.756</v>
          </cell>
        </row>
        <row r="150">
          <cell r="C150">
            <v>418.27597331781647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ount NOK"/>
      <sheetName val="Data"/>
      <sheetName val="fx"/>
    </sheetNames>
    <sheetDataSet>
      <sheetData sheetId="0">
        <row r="18">
          <cell r="B18">
            <v>789570.28218596056</v>
          </cell>
          <cell r="E18">
            <v>11477947.713856973</v>
          </cell>
          <cell r="H18">
            <v>19936405.945438389</v>
          </cell>
          <cell r="K18">
            <v>11149190.25914764</v>
          </cell>
          <cell r="N18">
            <v>15741108.667559437</v>
          </cell>
          <cell r="Q18">
            <v>20222118.102687154</v>
          </cell>
          <cell r="T18">
            <v>17285697.866926596</v>
          </cell>
          <cell r="W18">
            <v>9173978.0389147904</v>
          </cell>
          <cell r="Z18">
            <v>5968921.1307432298</v>
          </cell>
          <cell r="AC18">
            <v>3705876.44523915</v>
          </cell>
          <cell r="AF18">
            <v>185854.16651273199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68725-8053-4AAC-AB28-58231A46A55F}">
  <dimension ref="A1"/>
  <sheetViews>
    <sheetView showGridLines="0" tabSelected="1" zoomScale="85" zoomScaleNormal="85" workbookViewId="0">
      <selection activeCell="I32" sqref="I32"/>
    </sheetView>
  </sheetViews>
  <sheetFormatPr baseColWidth="10" defaultColWidth="9" defaultRowHeight="14" x14ac:dyDescent="0.2"/>
  <cols>
    <col min="1" max="1" width="50.6640625" style="1" customWidth="1"/>
    <col min="2" max="9" width="9" style="1"/>
    <col min="10" max="10" width="9" style="1" customWidth="1"/>
    <col min="11" max="16384" width="9" style="1"/>
  </cols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BA492-402F-4488-BC13-DE9C197113F4}">
  <dimension ref="A2:Q48"/>
  <sheetViews>
    <sheetView showGridLines="0" zoomScale="85" zoomScaleNormal="85" workbookViewId="0">
      <selection activeCell="E27" sqref="E27"/>
    </sheetView>
  </sheetViews>
  <sheetFormatPr baseColWidth="10" defaultColWidth="9" defaultRowHeight="14" x14ac:dyDescent="0.2"/>
  <cols>
    <col min="1" max="1" width="50.6640625" style="1" customWidth="1"/>
    <col min="2" max="9" width="9" style="1"/>
    <col min="10" max="13" width="9" style="1" customWidth="1"/>
    <col min="14" max="16384" width="9" style="1"/>
  </cols>
  <sheetData>
    <row r="2" spans="1:17" ht="17" x14ac:dyDescent="0.2">
      <c r="A2" s="23" t="s">
        <v>141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4.25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x14ac:dyDescent="0.2">
      <c r="A4" s="3"/>
      <c r="B4" s="296">
        <v>2019</v>
      </c>
      <c r="C4" s="297"/>
      <c r="D4" s="297"/>
      <c r="E4" s="297"/>
      <c r="F4" s="296">
        <v>2020</v>
      </c>
      <c r="G4" s="297"/>
      <c r="H4" s="297"/>
      <c r="I4" s="298"/>
      <c r="J4" s="296">
        <v>2021</v>
      </c>
      <c r="K4" s="297"/>
      <c r="L4" s="297"/>
      <c r="M4" s="298"/>
      <c r="N4" s="296">
        <v>2022</v>
      </c>
      <c r="O4" s="297"/>
      <c r="P4" s="297"/>
      <c r="Q4" s="298"/>
    </row>
    <row r="5" spans="1:17" x14ac:dyDescent="0.2">
      <c r="A5" s="4"/>
      <c r="B5" s="20" t="s">
        <v>20</v>
      </c>
      <c r="C5" s="21" t="s">
        <v>21</v>
      </c>
      <c r="D5" s="21" t="s">
        <v>22</v>
      </c>
      <c r="E5" s="21" t="s">
        <v>23</v>
      </c>
      <c r="F5" s="20" t="s">
        <v>20</v>
      </c>
      <c r="G5" s="21" t="s">
        <v>21</v>
      </c>
      <c r="H5" s="21" t="s">
        <v>22</v>
      </c>
      <c r="I5" s="22" t="s">
        <v>23</v>
      </c>
      <c r="J5" s="20" t="s">
        <v>20</v>
      </c>
      <c r="K5" s="21" t="s">
        <v>21</v>
      </c>
      <c r="L5" s="21" t="s">
        <v>22</v>
      </c>
      <c r="M5" s="22" t="s">
        <v>23</v>
      </c>
      <c r="N5" s="20" t="s">
        <v>20</v>
      </c>
      <c r="O5" s="21" t="s">
        <v>21</v>
      </c>
      <c r="P5" s="21" t="s">
        <v>22</v>
      </c>
      <c r="Q5" s="22" t="s">
        <v>23</v>
      </c>
    </row>
    <row r="6" spans="1:17" ht="14.25" customHeight="1" x14ac:dyDescent="0.2">
      <c r="A6" s="57" t="s">
        <v>25</v>
      </c>
      <c r="B6" s="263"/>
      <c r="C6" s="57"/>
      <c r="D6" s="57"/>
      <c r="E6" s="57"/>
      <c r="F6" s="263"/>
      <c r="G6" s="57"/>
      <c r="H6" s="57"/>
      <c r="I6" s="264"/>
      <c r="J6" s="263"/>
      <c r="K6" s="57"/>
      <c r="L6" s="57"/>
      <c r="M6" s="264"/>
      <c r="N6" s="263"/>
      <c r="O6" s="57"/>
      <c r="P6" s="57"/>
      <c r="Q6" s="264"/>
    </row>
    <row r="7" spans="1:17" ht="14.25" customHeight="1" x14ac:dyDescent="0.2">
      <c r="A7" s="57"/>
      <c r="B7" s="67"/>
      <c r="C7" s="57"/>
      <c r="D7" s="57"/>
      <c r="E7" s="57"/>
      <c r="F7" s="67"/>
      <c r="G7" s="57"/>
      <c r="H7" s="57"/>
      <c r="I7" s="264"/>
      <c r="J7" s="67"/>
      <c r="K7" s="57"/>
      <c r="L7" s="57"/>
      <c r="M7" s="264"/>
      <c r="N7" s="67"/>
      <c r="O7" s="57"/>
      <c r="P7" s="57"/>
      <c r="Q7" s="264"/>
    </row>
    <row r="8" spans="1:17" ht="14.25" customHeight="1" x14ac:dyDescent="0.2">
      <c r="A8" s="58" t="s">
        <v>142</v>
      </c>
      <c r="B8" s="68"/>
      <c r="C8" s="58"/>
      <c r="D8" s="58"/>
      <c r="E8" s="71"/>
      <c r="F8" s="68"/>
      <c r="G8" s="292">
        <f>'[2]Discount NOK'!$B$18/1000000</f>
        <v>0.78957028218596059</v>
      </c>
      <c r="H8" s="293">
        <f>'[2]Discount NOK'!$E$18/1000000</f>
        <v>11.477947713856972</v>
      </c>
      <c r="I8" s="294">
        <f>'[2]Discount NOK'!$H$18/1000000</f>
        <v>19.936405945438388</v>
      </c>
      <c r="J8" s="295">
        <f>'[2]Discount NOK'!$K$18/1000000</f>
        <v>11.149190259147641</v>
      </c>
      <c r="K8" s="292">
        <f>'[2]Discount NOK'!$N$18/1000000</f>
        <v>15.741108667559438</v>
      </c>
      <c r="L8" s="292">
        <f>'[2]Discount NOK'!$Q$18/1000000</f>
        <v>20.222118102687155</v>
      </c>
      <c r="M8" s="294">
        <f>'[2]Discount NOK'!$T$18/1000000</f>
        <v>17.285697866926597</v>
      </c>
      <c r="N8" s="295">
        <f>'[2]Discount NOK'!$W$18/1000000</f>
        <v>9.1739780389147896</v>
      </c>
      <c r="O8" s="292">
        <f>'[2]Discount NOK'!$Z$18/1000000</f>
        <v>5.9689211307432295</v>
      </c>
      <c r="P8" s="292">
        <f>'[2]Discount NOK'!$AC$18/1000000</f>
        <v>3.7058764452391499</v>
      </c>
      <c r="Q8" s="294">
        <f>'[2]Discount NOK'!$AF$18/1000000</f>
        <v>0.18585416651273198</v>
      </c>
    </row>
    <row r="9" spans="1:17" ht="14.25" customHeight="1" thickBot="1" x14ac:dyDescent="0.25"/>
    <row r="10" spans="1:17" ht="14.25" customHeight="1" thickTop="1" x14ac:dyDescent="0.2">
      <c r="G10" s="299" t="s">
        <v>143</v>
      </c>
      <c r="H10" s="300"/>
      <c r="I10" s="300"/>
      <c r="J10" s="300"/>
      <c r="K10" s="300"/>
      <c r="L10" s="300"/>
      <c r="M10" s="300"/>
      <c r="N10" s="300"/>
      <c r="O10" s="300"/>
      <c r="P10" s="300"/>
      <c r="Q10" s="301"/>
    </row>
    <row r="11" spans="1:17" ht="14.25" customHeight="1" x14ac:dyDescent="0.2">
      <c r="G11" s="302"/>
      <c r="H11" s="303"/>
      <c r="I11" s="303"/>
      <c r="J11" s="303"/>
      <c r="K11" s="303"/>
      <c r="L11" s="303"/>
      <c r="M11" s="303"/>
      <c r="N11" s="303"/>
      <c r="O11" s="303"/>
      <c r="P11" s="303"/>
      <c r="Q11" s="304"/>
    </row>
    <row r="12" spans="1:17" ht="14.25" customHeight="1" x14ac:dyDescent="0.2">
      <c r="G12" s="302"/>
      <c r="H12" s="303"/>
      <c r="I12" s="303"/>
      <c r="J12" s="303"/>
      <c r="K12" s="303"/>
      <c r="L12" s="303"/>
      <c r="M12" s="303"/>
      <c r="N12" s="303"/>
      <c r="O12" s="303"/>
      <c r="P12" s="303"/>
      <c r="Q12" s="304"/>
    </row>
    <row r="13" spans="1:17" ht="14.25" customHeight="1" x14ac:dyDescent="0.2">
      <c r="G13" s="302"/>
      <c r="H13" s="303"/>
      <c r="I13" s="303"/>
      <c r="J13" s="303"/>
      <c r="K13" s="303"/>
      <c r="L13" s="303"/>
      <c r="M13" s="303"/>
      <c r="N13" s="303"/>
      <c r="O13" s="303"/>
      <c r="P13" s="303"/>
      <c r="Q13" s="304"/>
    </row>
    <row r="14" spans="1:17" ht="14.25" customHeight="1" x14ac:dyDescent="0.2">
      <c r="G14" s="302"/>
      <c r="H14" s="303"/>
      <c r="I14" s="303"/>
      <c r="J14" s="303"/>
      <c r="K14" s="303"/>
      <c r="L14" s="303"/>
      <c r="M14" s="303"/>
      <c r="N14" s="303"/>
      <c r="O14" s="303"/>
      <c r="P14" s="303"/>
      <c r="Q14" s="304"/>
    </row>
    <row r="15" spans="1:17" ht="14.25" customHeight="1" x14ac:dyDescent="0.2">
      <c r="G15" s="302"/>
      <c r="H15" s="303"/>
      <c r="I15" s="303"/>
      <c r="J15" s="303"/>
      <c r="K15" s="303"/>
      <c r="L15" s="303"/>
      <c r="M15" s="303"/>
      <c r="N15" s="303"/>
      <c r="O15" s="303"/>
      <c r="P15" s="303"/>
      <c r="Q15" s="304"/>
    </row>
    <row r="16" spans="1:17" ht="14.25" customHeight="1" x14ac:dyDescent="0.2">
      <c r="G16" s="302"/>
      <c r="H16" s="303"/>
      <c r="I16" s="303"/>
      <c r="J16" s="303"/>
      <c r="K16" s="303"/>
      <c r="L16" s="303"/>
      <c r="M16" s="303"/>
      <c r="N16" s="303"/>
      <c r="O16" s="303"/>
      <c r="P16" s="303"/>
      <c r="Q16" s="304"/>
    </row>
    <row r="17" spans="7:17" ht="14.25" customHeight="1" thickBot="1" x14ac:dyDescent="0.25">
      <c r="G17" s="305"/>
      <c r="H17" s="306"/>
      <c r="I17" s="306"/>
      <c r="J17" s="306"/>
      <c r="K17" s="306"/>
      <c r="L17" s="306"/>
      <c r="M17" s="306"/>
      <c r="N17" s="306"/>
      <c r="O17" s="306"/>
      <c r="P17" s="306"/>
      <c r="Q17" s="307"/>
    </row>
    <row r="18" spans="7:17" ht="14.25" customHeight="1" thickTop="1" x14ac:dyDescent="0.2"/>
    <row r="19" spans="7:17" ht="14.25" customHeight="1" x14ac:dyDescent="0.2"/>
    <row r="20" spans="7:17" ht="14.25" customHeight="1" x14ac:dyDescent="0.2"/>
    <row r="21" spans="7:17" ht="14.25" customHeight="1" x14ac:dyDescent="0.2"/>
    <row r="22" spans="7:17" ht="14.25" customHeight="1" x14ac:dyDescent="0.2"/>
    <row r="23" spans="7:17" ht="14.25" customHeight="1" x14ac:dyDescent="0.2"/>
    <row r="24" spans="7:17" ht="14.25" customHeight="1" x14ac:dyDescent="0.2"/>
    <row r="25" spans="7:17" ht="14.25" customHeight="1" x14ac:dyDescent="0.2"/>
    <row r="26" spans="7:17" ht="14.25" customHeight="1" x14ac:dyDescent="0.2"/>
    <row r="27" spans="7:17" ht="14.25" customHeight="1" x14ac:dyDescent="0.2"/>
    <row r="28" spans="7:17" ht="14.25" customHeight="1" x14ac:dyDescent="0.2"/>
    <row r="29" spans="7:17" ht="14.25" customHeight="1" x14ac:dyDescent="0.2"/>
    <row r="30" spans="7:17" ht="14.25" customHeight="1" x14ac:dyDescent="0.2"/>
    <row r="31" spans="7:17" ht="14.25" customHeight="1" x14ac:dyDescent="0.2"/>
    <row r="32" spans="7:17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</sheetData>
  <mergeCells count="5">
    <mergeCell ref="B4:E4"/>
    <mergeCell ref="F4:I4"/>
    <mergeCell ref="J4:M4"/>
    <mergeCell ref="N4:Q4"/>
    <mergeCell ref="G10:Q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32"/>
  <sheetViews>
    <sheetView showGridLines="0" topLeftCell="D1" zoomScale="85" zoomScaleNormal="85" workbookViewId="0">
      <selection activeCell="P22" sqref="P22"/>
    </sheetView>
  </sheetViews>
  <sheetFormatPr baseColWidth="10" defaultColWidth="9" defaultRowHeight="14" x14ac:dyDescent="0.2"/>
  <cols>
    <col min="1" max="1" width="50.6640625" style="1" customWidth="1"/>
    <col min="2" max="9" width="9" style="1"/>
    <col min="10" max="11" width="9" style="1" customWidth="1"/>
    <col min="12" max="14" width="9" style="1"/>
    <col min="15" max="15" width="9.1640625" style="1" customWidth="1"/>
    <col min="16" max="16" width="9" style="1" customWidth="1"/>
    <col min="17" max="16384" width="9" style="1"/>
  </cols>
  <sheetData>
    <row r="2" spans="1:17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7" x14ac:dyDescent="0.2">
      <c r="A3" s="23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A5" s="3"/>
      <c r="B5" s="296">
        <v>2018</v>
      </c>
      <c r="C5" s="297"/>
      <c r="D5" s="297"/>
      <c r="E5" s="298"/>
      <c r="F5" s="296">
        <v>2019</v>
      </c>
      <c r="G5" s="297"/>
      <c r="H5" s="297"/>
      <c r="I5" s="298"/>
      <c r="J5" s="296">
        <v>2020</v>
      </c>
      <c r="K5" s="297"/>
      <c r="L5" s="297"/>
      <c r="M5" s="298"/>
      <c r="N5" s="296">
        <v>2021</v>
      </c>
      <c r="O5" s="297"/>
      <c r="P5" s="297"/>
      <c r="Q5" s="298"/>
    </row>
    <row r="6" spans="1:17" x14ac:dyDescent="0.2">
      <c r="A6" s="4"/>
      <c r="B6" s="20" t="s">
        <v>20</v>
      </c>
      <c r="C6" s="21" t="s">
        <v>21</v>
      </c>
      <c r="D6" s="21" t="s">
        <v>22</v>
      </c>
      <c r="E6" s="22" t="s">
        <v>23</v>
      </c>
      <c r="F6" s="20" t="s">
        <v>20</v>
      </c>
      <c r="G6" s="21" t="s">
        <v>21</v>
      </c>
      <c r="H6" s="21" t="s">
        <v>22</v>
      </c>
      <c r="I6" s="22" t="s">
        <v>23</v>
      </c>
      <c r="J6" s="20" t="s">
        <v>20</v>
      </c>
      <c r="K6" s="21" t="s">
        <v>21</v>
      </c>
      <c r="L6" s="21" t="s">
        <v>22</v>
      </c>
      <c r="M6" s="22" t="s">
        <v>23</v>
      </c>
      <c r="N6" s="20" t="s">
        <v>20</v>
      </c>
      <c r="O6" s="21" t="s">
        <v>21</v>
      </c>
      <c r="P6" s="21" t="s">
        <v>22</v>
      </c>
      <c r="Q6" s="22" t="s">
        <v>23</v>
      </c>
    </row>
    <row r="7" spans="1:17" x14ac:dyDescent="0.2">
      <c r="A7" s="5" t="s">
        <v>1</v>
      </c>
      <c r="B7" s="14"/>
      <c r="C7" s="5"/>
      <c r="D7" s="5"/>
      <c r="E7" s="17"/>
      <c r="F7" s="14"/>
      <c r="G7" s="5"/>
      <c r="H7" s="5"/>
      <c r="I7" s="17"/>
      <c r="J7" s="14"/>
      <c r="K7" s="5"/>
      <c r="L7" s="5"/>
      <c r="M7" s="17"/>
      <c r="N7" s="14"/>
      <c r="O7" s="5"/>
      <c r="P7" s="5"/>
      <c r="Q7" s="17"/>
    </row>
    <row r="8" spans="1:17" x14ac:dyDescent="0.2">
      <c r="A8" s="5"/>
      <c r="B8" s="14"/>
      <c r="C8" s="5"/>
      <c r="D8" s="5"/>
      <c r="E8" s="17"/>
      <c r="F8" s="14"/>
      <c r="G8" s="5"/>
      <c r="H8" s="5"/>
      <c r="I8" s="17"/>
      <c r="J8" s="14"/>
      <c r="K8" s="5"/>
      <c r="L8" s="5"/>
      <c r="M8" s="17"/>
      <c r="N8" s="14"/>
      <c r="O8" s="5"/>
      <c r="P8" s="5"/>
      <c r="Q8" s="17"/>
    </row>
    <row r="9" spans="1:17" x14ac:dyDescent="0.2">
      <c r="A9" s="6" t="s">
        <v>2</v>
      </c>
      <c r="B9" s="161">
        <v>653</v>
      </c>
      <c r="C9" s="162">
        <v>637</v>
      </c>
      <c r="D9" s="162">
        <v>619</v>
      </c>
      <c r="E9" s="163">
        <v>656</v>
      </c>
      <c r="F9" s="164">
        <v>797</v>
      </c>
      <c r="G9" s="6">
        <v>784</v>
      </c>
      <c r="H9" s="6">
        <v>776</v>
      </c>
      <c r="I9" s="95">
        <v>813</v>
      </c>
      <c r="J9" s="164">
        <v>786</v>
      </c>
      <c r="K9" s="6">
        <v>485</v>
      </c>
      <c r="L9" s="6">
        <v>772</v>
      </c>
      <c r="M9" s="95">
        <v>605</v>
      </c>
      <c r="N9" s="164">
        <v>356</v>
      </c>
      <c r="O9" s="286">
        <v>467</v>
      </c>
      <c r="P9" s="286">
        <f>ROUND('[1]Output Q-rap 1'!C23,0)</f>
        <v>806</v>
      </c>
      <c r="Q9" s="95"/>
    </row>
    <row r="10" spans="1:17" x14ac:dyDescent="0.2">
      <c r="A10" s="6" t="s">
        <v>3</v>
      </c>
      <c r="B10" s="161">
        <v>181</v>
      </c>
      <c r="C10" s="162">
        <v>183</v>
      </c>
      <c r="D10" s="162">
        <v>132</v>
      </c>
      <c r="E10" s="163">
        <v>198</v>
      </c>
      <c r="F10" s="164">
        <v>213</v>
      </c>
      <c r="G10" s="6">
        <v>219</v>
      </c>
      <c r="H10" s="6">
        <v>162</v>
      </c>
      <c r="I10" s="95">
        <v>223</v>
      </c>
      <c r="J10" s="164">
        <v>203</v>
      </c>
      <c r="K10" s="6">
        <v>258</v>
      </c>
      <c r="L10" s="6">
        <v>182</v>
      </c>
      <c r="M10" s="95">
        <v>241</v>
      </c>
      <c r="N10" s="284">
        <v>248</v>
      </c>
      <c r="O10" s="286">
        <v>203</v>
      </c>
      <c r="P10" s="286">
        <f>ROUND('[1]Output Q-rap 1'!C24,0)</f>
        <v>216</v>
      </c>
      <c r="Q10" s="95"/>
    </row>
    <row r="11" spans="1:17" x14ac:dyDescent="0.2">
      <c r="A11" s="6" t="s">
        <v>4</v>
      </c>
      <c r="B11" s="161">
        <v>832</v>
      </c>
      <c r="C11" s="162">
        <v>821</v>
      </c>
      <c r="D11" s="162">
        <v>752</v>
      </c>
      <c r="E11" s="163">
        <v>854</v>
      </c>
      <c r="F11" s="164">
        <v>1010</v>
      </c>
      <c r="G11" s="6">
        <v>1003</v>
      </c>
      <c r="H11" s="6">
        <v>938</v>
      </c>
      <c r="I11" s="95">
        <v>1036</v>
      </c>
      <c r="J11" s="164">
        <v>990</v>
      </c>
      <c r="K11" s="6">
        <v>744</v>
      </c>
      <c r="L11" s="6">
        <v>955</v>
      </c>
      <c r="M11" s="95">
        <v>846</v>
      </c>
      <c r="N11" s="164">
        <v>605</v>
      </c>
      <c r="O11" s="286">
        <v>670</v>
      </c>
      <c r="P11" s="286">
        <f>ROUND('[1]Output Q-rap 1'!C25,0)</f>
        <v>1022</v>
      </c>
      <c r="Q11" s="95"/>
    </row>
    <row r="12" spans="1:17" x14ac:dyDescent="0.2">
      <c r="A12" s="6" t="s">
        <v>5</v>
      </c>
      <c r="B12" s="161">
        <v>291</v>
      </c>
      <c r="C12" s="162">
        <v>339</v>
      </c>
      <c r="D12" s="162">
        <v>308</v>
      </c>
      <c r="E12" s="163">
        <v>329</v>
      </c>
      <c r="F12" s="164">
        <v>354</v>
      </c>
      <c r="G12" s="6">
        <v>401</v>
      </c>
      <c r="H12" s="6">
        <v>348</v>
      </c>
      <c r="I12" s="95">
        <v>381</v>
      </c>
      <c r="J12" s="164">
        <v>286</v>
      </c>
      <c r="K12" s="6">
        <v>289</v>
      </c>
      <c r="L12" s="6">
        <v>344</v>
      </c>
      <c r="M12" s="95">
        <v>216</v>
      </c>
      <c r="N12" s="164">
        <v>80</v>
      </c>
      <c r="O12" s="286">
        <v>131</v>
      </c>
      <c r="P12" s="286">
        <f>ROUND('[1]Output Q-rap 1'!C26,0)</f>
        <v>342</v>
      </c>
      <c r="Q12" s="95"/>
    </row>
    <row r="13" spans="1:17" x14ac:dyDescent="0.2">
      <c r="A13" s="7" t="s">
        <v>6</v>
      </c>
      <c r="B13" s="74">
        <v>0.35</v>
      </c>
      <c r="C13" s="75">
        <v>0.41</v>
      </c>
      <c r="D13" s="75">
        <v>0.41</v>
      </c>
      <c r="E13" s="76">
        <v>0.15</v>
      </c>
      <c r="F13" s="15">
        <v>0.35</v>
      </c>
      <c r="G13" s="12">
        <v>0.4</v>
      </c>
      <c r="H13" s="12">
        <v>0.37</v>
      </c>
      <c r="I13" s="18">
        <v>0.13</v>
      </c>
      <c r="J13" s="15">
        <v>0.28999999999999998</v>
      </c>
      <c r="K13" s="12">
        <v>0.39</v>
      </c>
      <c r="L13" s="12">
        <v>0.36</v>
      </c>
      <c r="M13" s="18">
        <v>0.25</v>
      </c>
      <c r="N13" s="15">
        <v>0.132556956595168</v>
      </c>
      <c r="O13" s="12">
        <v>0.2</v>
      </c>
      <c r="P13" s="12">
        <f>'[1]Output Q-rap 1'!$C$27</f>
        <v>0.33515807292903116</v>
      </c>
      <c r="Q13" s="18"/>
    </row>
    <row r="14" spans="1:17" x14ac:dyDescent="0.2">
      <c r="A14" s="6" t="s">
        <v>7</v>
      </c>
      <c r="B14" s="161">
        <v>112</v>
      </c>
      <c r="C14" s="162">
        <v>162</v>
      </c>
      <c r="D14" s="162">
        <v>128</v>
      </c>
      <c r="E14" s="163">
        <v>126</v>
      </c>
      <c r="F14" s="164">
        <v>118</v>
      </c>
      <c r="G14" s="6">
        <v>155</v>
      </c>
      <c r="H14" s="6">
        <v>107</v>
      </c>
      <c r="I14" s="95">
        <v>132</v>
      </c>
      <c r="J14" s="164">
        <v>23</v>
      </c>
      <c r="K14" s="175">
        <v>26</v>
      </c>
      <c r="L14" s="6">
        <v>85</v>
      </c>
      <c r="M14" s="95">
        <v>-45</v>
      </c>
      <c r="N14" s="164">
        <v>-175</v>
      </c>
      <c r="O14" s="286">
        <v>-52</v>
      </c>
      <c r="P14" s="286">
        <f>ROUND('[1]Output Q-rap 1'!C28,0)</f>
        <v>67</v>
      </c>
      <c r="Q14" s="95"/>
    </row>
    <row r="15" spans="1:17" x14ac:dyDescent="0.2">
      <c r="A15" s="6" t="s">
        <v>8</v>
      </c>
      <c r="B15" s="161">
        <v>91</v>
      </c>
      <c r="C15" s="162">
        <v>162</v>
      </c>
      <c r="D15" s="162">
        <v>128</v>
      </c>
      <c r="E15" s="163">
        <v>-139</v>
      </c>
      <c r="F15" s="164">
        <v>118</v>
      </c>
      <c r="G15" s="6">
        <v>155</v>
      </c>
      <c r="H15" s="6">
        <v>107</v>
      </c>
      <c r="I15" s="95">
        <v>132</v>
      </c>
      <c r="J15" s="164">
        <v>23</v>
      </c>
      <c r="K15" s="6">
        <v>-36</v>
      </c>
      <c r="L15" s="6">
        <v>69</v>
      </c>
      <c r="M15" s="95">
        <v>-45</v>
      </c>
      <c r="N15" s="164">
        <v>-175</v>
      </c>
      <c r="O15" s="286">
        <v>-121</v>
      </c>
      <c r="P15" s="286">
        <f>ROUND('[1]Output Q-rap 1'!C29,0)</f>
        <v>12</v>
      </c>
      <c r="Q15" s="95"/>
    </row>
    <row r="16" spans="1:17" x14ac:dyDescent="0.2">
      <c r="A16" s="6" t="s">
        <v>9</v>
      </c>
      <c r="B16" s="161">
        <v>564</v>
      </c>
      <c r="C16" s="162">
        <v>68</v>
      </c>
      <c r="D16" s="162">
        <v>53</v>
      </c>
      <c r="E16" s="163">
        <v>-157</v>
      </c>
      <c r="F16" s="164">
        <v>63</v>
      </c>
      <c r="G16" s="6">
        <v>74</v>
      </c>
      <c r="H16" s="6">
        <v>31</v>
      </c>
      <c r="I16" s="95">
        <v>25</v>
      </c>
      <c r="J16" s="164">
        <v>-97</v>
      </c>
      <c r="K16" s="6">
        <v>-114</v>
      </c>
      <c r="L16" s="6">
        <v>-18</v>
      </c>
      <c r="M16" s="95">
        <v>-95</v>
      </c>
      <c r="N16" s="164">
        <v>-221</v>
      </c>
      <c r="O16" s="286">
        <v>-163</v>
      </c>
      <c r="P16" s="286">
        <f>ROUND('[1]Output Q-rap 1'!C30,0)</f>
        <v>0</v>
      </c>
      <c r="Q16" s="95"/>
    </row>
    <row r="17" spans="1:17" x14ac:dyDescent="0.2">
      <c r="A17" s="8" t="s">
        <v>10</v>
      </c>
      <c r="B17" s="165">
        <v>0</v>
      </c>
      <c r="C17" s="166">
        <v>2.37</v>
      </c>
      <c r="D17" s="166">
        <v>0.46</v>
      </c>
      <c r="E17" s="167">
        <v>-1.39</v>
      </c>
      <c r="F17" s="168">
        <v>0.56000000000000005</v>
      </c>
      <c r="G17" s="8">
        <v>0.66</v>
      </c>
      <c r="H17" s="8">
        <v>0.28000000000000003</v>
      </c>
      <c r="I17" s="97">
        <v>0.12</v>
      </c>
      <c r="J17" s="158">
        <v>-0.56999999999999995</v>
      </c>
      <c r="K17" s="158">
        <v>-0.67</v>
      </c>
      <c r="L17" s="158">
        <v>-0.11</v>
      </c>
      <c r="M17" s="159">
        <v>-0.55000000000000004</v>
      </c>
      <c r="N17" s="158">
        <v>-1.29</v>
      </c>
      <c r="O17" s="287">
        <v>-0.95</v>
      </c>
      <c r="P17" s="287">
        <f>'[1]Output Q-rap 1'!$C$31</f>
        <v>164.1261295919999</v>
      </c>
      <c r="Q17" s="159"/>
    </row>
    <row r="18" spans="1:17" x14ac:dyDescent="0.2">
      <c r="A18" s="6" t="s">
        <v>11</v>
      </c>
      <c r="B18" s="169">
        <v>166</v>
      </c>
      <c r="C18" s="170">
        <v>213</v>
      </c>
      <c r="D18" s="170">
        <v>175</v>
      </c>
      <c r="E18" s="171">
        <v>169</v>
      </c>
      <c r="F18" s="172">
        <v>183</v>
      </c>
      <c r="G18" s="173">
        <v>227</v>
      </c>
      <c r="H18" s="173">
        <v>190</v>
      </c>
      <c r="I18" s="174">
        <v>210</v>
      </c>
      <c r="J18" s="172">
        <v>107</v>
      </c>
      <c r="K18" s="173">
        <v>79</v>
      </c>
      <c r="L18" s="173">
        <v>162</v>
      </c>
      <c r="M18" s="157">
        <v>30</v>
      </c>
      <c r="N18" s="172">
        <v>-95</v>
      </c>
      <c r="O18" s="286">
        <v>-52</v>
      </c>
      <c r="P18" s="286">
        <f>ROUND('[1]Output Q-rap 1'!C32,0)</f>
        <v>0</v>
      </c>
      <c r="Q18" s="157"/>
    </row>
    <row r="19" spans="1:17" x14ac:dyDescent="0.2">
      <c r="A19" s="7" t="s">
        <v>6</v>
      </c>
      <c r="B19" s="74">
        <v>0.2</v>
      </c>
      <c r="C19" s="75">
        <v>0.26</v>
      </c>
      <c r="D19" s="75">
        <v>0.23</v>
      </c>
      <c r="E19" s="76">
        <v>0.2</v>
      </c>
      <c r="F19" s="15">
        <v>0.18</v>
      </c>
      <c r="G19" s="12">
        <v>0.23</v>
      </c>
      <c r="H19" s="12">
        <v>0.2</v>
      </c>
      <c r="I19" s="18">
        <v>0.2028259772651847</v>
      </c>
      <c r="J19" s="15">
        <v>0.11</v>
      </c>
      <c r="K19" s="12">
        <v>0.11</v>
      </c>
      <c r="L19" s="12">
        <v>0.17</v>
      </c>
      <c r="M19" s="18">
        <v>0.04</v>
      </c>
      <c r="N19" s="15">
        <v>-0.16</v>
      </c>
      <c r="O19" s="12">
        <v>-0.08</v>
      </c>
      <c r="P19" s="12">
        <f>'[1]Output Q-rap 1'!$C$33</f>
        <v>83.485322999999994</v>
      </c>
      <c r="Q19" s="18"/>
    </row>
    <row r="20" spans="1:17" x14ac:dyDescent="0.2">
      <c r="A20" s="6" t="s">
        <v>12</v>
      </c>
      <c r="B20" s="169">
        <v>114</v>
      </c>
      <c r="C20" s="170">
        <v>168</v>
      </c>
      <c r="D20" s="170">
        <v>127</v>
      </c>
      <c r="E20" s="171">
        <v>130</v>
      </c>
      <c r="F20" s="172">
        <v>120</v>
      </c>
      <c r="G20" s="173">
        <v>168</v>
      </c>
      <c r="H20" s="173">
        <v>129</v>
      </c>
      <c r="I20" s="157">
        <v>155</v>
      </c>
      <c r="J20" s="172">
        <v>40</v>
      </c>
      <c r="K20" s="173">
        <v>38</v>
      </c>
      <c r="L20" s="173">
        <v>99</v>
      </c>
      <c r="M20" s="157">
        <v>-32</v>
      </c>
      <c r="N20" s="172">
        <v>-165</v>
      </c>
      <c r="O20" s="286">
        <v>-113</v>
      </c>
      <c r="P20" s="286">
        <f>ROUND('[1]Output Q-rap 1'!C34,0)</f>
        <v>0</v>
      </c>
      <c r="Q20" s="157"/>
    </row>
    <row r="21" spans="1:17" x14ac:dyDescent="0.2">
      <c r="A21" s="9" t="s">
        <v>6</v>
      </c>
      <c r="B21" s="77">
        <v>0.14000000000000001</v>
      </c>
      <c r="C21" s="78">
        <v>0.2</v>
      </c>
      <c r="D21" s="78">
        <v>0.17</v>
      </c>
      <c r="E21" s="79">
        <v>0.15</v>
      </c>
      <c r="F21" s="16">
        <v>0.12</v>
      </c>
      <c r="G21" s="11">
        <v>0.17</v>
      </c>
      <c r="H21" s="11">
        <v>0.14000000000000001</v>
      </c>
      <c r="I21" s="19">
        <v>0.14979292680852888</v>
      </c>
      <c r="J21" s="16">
        <v>0.04</v>
      </c>
      <c r="K21" s="11">
        <v>0.05</v>
      </c>
      <c r="L21" s="11">
        <v>0.1</v>
      </c>
      <c r="M21" s="19">
        <v>-0.04</v>
      </c>
      <c r="N21" s="16">
        <v>-0.27</v>
      </c>
      <c r="O21" s="11">
        <v>-0.17</v>
      </c>
      <c r="P21" s="11">
        <f>'[1]Output Q-rap 1'!$C$35</f>
        <v>36.298643699392002</v>
      </c>
      <c r="Q21" s="19"/>
    </row>
    <row r="22" spans="1:17" x14ac:dyDescent="0.2">
      <c r="A22" s="6" t="s">
        <v>13</v>
      </c>
      <c r="B22" s="169">
        <v>30</v>
      </c>
      <c r="C22" s="170">
        <v>38</v>
      </c>
      <c r="D22" s="170">
        <v>39</v>
      </c>
      <c r="E22" s="171">
        <v>79</v>
      </c>
      <c r="F22" s="172">
        <v>42</v>
      </c>
      <c r="G22" s="173">
        <v>47</v>
      </c>
      <c r="H22" s="173">
        <v>73</v>
      </c>
      <c r="I22" s="157">
        <v>67</v>
      </c>
      <c r="J22" s="172">
        <v>69</v>
      </c>
      <c r="K22" s="173">
        <v>43</v>
      </c>
      <c r="L22" s="173">
        <v>36</v>
      </c>
      <c r="M22" s="157">
        <v>37</v>
      </c>
      <c r="N22" s="172">
        <v>25</v>
      </c>
      <c r="O22" s="286">
        <v>20</v>
      </c>
      <c r="P22" s="286">
        <f>ROUND('[1]Output Q-rap 1'!C36,0)</f>
        <v>61</v>
      </c>
      <c r="Q22" s="157"/>
    </row>
    <row r="23" spans="1:17" x14ac:dyDescent="0.2">
      <c r="A23" s="6" t="s">
        <v>14</v>
      </c>
      <c r="B23" s="169">
        <v>29</v>
      </c>
      <c r="C23" s="170">
        <v>38</v>
      </c>
      <c r="D23" s="170">
        <v>67</v>
      </c>
      <c r="E23" s="171">
        <v>86</v>
      </c>
      <c r="F23" s="172">
        <v>87</v>
      </c>
      <c r="G23" s="173">
        <v>63</v>
      </c>
      <c r="H23" s="173">
        <v>81</v>
      </c>
      <c r="I23" s="157">
        <v>94</v>
      </c>
      <c r="J23" s="172">
        <v>95</v>
      </c>
      <c r="K23" s="173">
        <v>44</v>
      </c>
      <c r="L23" s="173">
        <v>48</v>
      </c>
      <c r="M23" s="157">
        <v>103</v>
      </c>
      <c r="N23" s="172">
        <v>37</v>
      </c>
      <c r="O23" s="286">
        <v>43</v>
      </c>
      <c r="P23" s="286">
        <f>ROUND('[1]Output Q-rap 1'!C37,0)</f>
        <v>1545</v>
      </c>
      <c r="Q23" s="157"/>
    </row>
    <row r="24" spans="1:17" x14ac:dyDescent="0.2">
      <c r="A24" s="6" t="s">
        <v>15</v>
      </c>
      <c r="B24" s="169">
        <v>1436</v>
      </c>
      <c r="C24" s="170">
        <v>1425</v>
      </c>
      <c r="D24" s="170">
        <v>1508</v>
      </c>
      <c r="E24" s="171">
        <v>1490</v>
      </c>
      <c r="F24" s="172">
        <v>1543</v>
      </c>
      <c r="G24" s="173">
        <v>1562</v>
      </c>
      <c r="H24" s="173">
        <v>1570</v>
      </c>
      <c r="I24" s="157">
        <v>1136</v>
      </c>
      <c r="J24" s="172">
        <v>1177</v>
      </c>
      <c r="K24" s="173">
        <v>1336</v>
      </c>
      <c r="L24" s="173">
        <v>1349</v>
      </c>
      <c r="M24" s="157">
        <v>1493</v>
      </c>
      <c r="N24" s="172">
        <v>1615</v>
      </c>
      <c r="O24" s="286">
        <v>1895</v>
      </c>
      <c r="P24" s="286">
        <f>ROUND('[1]Output Q-rap 1'!C38,0)</f>
        <v>-66</v>
      </c>
      <c r="Q24" s="157"/>
    </row>
    <row r="25" spans="1:17" x14ac:dyDescent="0.2">
      <c r="A25" s="8" t="s">
        <v>16</v>
      </c>
      <c r="B25" s="176">
        <v>84</v>
      </c>
      <c r="C25" s="177">
        <v>130</v>
      </c>
      <c r="D25" s="158">
        <v>88</v>
      </c>
      <c r="E25" s="159">
        <v>51</v>
      </c>
      <c r="F25" s="160">
        <v>78</v>
      </c>
      <c r="G25" s="158">
        <v>121</v>
      </c>
      <c r="H25" s="158">
        <v>56</v>
      </c>
      <c r="I25" s="159">
        <v>89</v>
      </c>
      <c r="J25" s="160">
        <v>-29</v>
      </c>
      <c r="K25" s="158">
        <v>-173</v>
      </c>
      <c r="L25" s="158">
        <v>77</v>
      </c>
      <c r="M25" s="159">
        <v>-61</v>
      </c>
      <c r="N25" s="160">
        <v>-124</v>
      </c>
      <c r="O25" s="158">
        <v>-195</v>
      </c>
      <c r="P25" s="158">
        <f>ROUND('[1]Output Q-rap 1'!C39,0)</f>
        <v>267</v>
      </c>
      <c r="Q25" s="159"/>
    </row>
    <row r="26" spans="1:17" x14ac:dyDescent="0.2">
      <c r="A26" s="6" t="s">
        <v>17</v>
      </c>
      <c r="B26" s="172">
        <v>199</v>
      </c>
      <c r="C26" s="173">
        <v>196</v>
      </c>
      <c r="D26" s="173">
        <v>199</v>
      </c>
      <c r="E26" s="157">
        <v>203</v>
      </c>
      <c r="F26" s="172">
        <v>245</v>
      </c>
      <c r="G26" s="173">
        <v>248</v>
      </c>
      <c r="H26" s="173">
        <v>248</v>
      </c>
      <c r="I26" s="157">
        <v>248</v>
      </c>
      <c r="J26" s="172">
        <v>252</v>
      </c>
      <c r="K26" s="173">
        <v>252</v>
      </c>
      <c r="L26" s="173">
        <v>245</v>
      </c>
      <c r="M26" s="157">
        <v>253</v>
      </c>
      <c r="N26" s="172">
        <v>253</v>
      </c>
      <c r="O26" s="288">
        <v>254</v>
      </c>
      <c r="P26" s="288">
        <f>ROUND('[1]Output Q-rap 1'!C40,0)</f>
        <v>671</v>
      </c>
      <c r="Q26" s="157"/>
    </row>
    <row r="27" spans="1:17" x14ac:dyDescent="0.2">
      <c r="A27" s="6" t="s">
        <v>18</v>
      </c>
      <c r="B27" s="172">
        <v>573</v>
      </c>
      <c r="C27" s="173">
        <v>560</v>
      </c>
      <c r="D27" s="173">
        <v>557</v>
      </c>
      <c r="E27" s="157">
        <v>569</v>
      </c>
      <c r="F27" s="172">
        <v>703</v>
      </c>
      <c r="G27" s="173">
        <v>687</v>
      </c>
      <c r="H27" s="173">
        <v>687</v>
      </c>
      <c r="I27" s="157">
        <v>687</v>
      </c>
      <c r="J27" s="172">
        <v>695</v>
      </c>
      <c r="K27" s="173">
        <v>652</v>
      </c>
      <c r="L27" s="173">
        <v>662</v>
      </c>
      <c r="M27" s="157">
        <v>628</v>
      </c>
      <c r="N27" s="172">
        <v>599</v>
      </c>
      <c r="O27" s="288">
        <v>612</v>
      </c>
      <c r="P27" s="288">
        <f>ROUND('[1]Output Q-rap 1'!C41,0)</f>
        <v>502</v>
      </c>
      <c r="Q27" s="157"/>
    </row>
    <row r="28" spans="1:17" x14ac:dyDescent="0.2">
      <c r="A28" s="8" t="s">
        <v>19</v>
      </c>
      <c r="B28" s="160">
        <v>490</v>
      </c>
      <c r="C28" s="158">
        <v>483</v>
      </c>
      <c r="D28" s="158">
        <v>449</v>
      </c>
      <c r="E28" s="159">
        <v>503</v>
      </c>
      <c r="F28" s="160">
        <v>491</v>
      </c>
      <c r="G28" s="158">
        <v>481</v>
      </c>
      <c r="H28" s="158">
        <v>455</v>
      </c>
      <c r="I28" s="159">
        <v>502</v>
      </c>
      <c r="J28" s="160">
        <v>477</v>
      </c>
      <c r="K28" s="158">
        <v>368</v>
      </c>
      <c r="L28" s="158">
        <v>490</v>
      </c>
      <c r="M28" s="159">
        <v>437</v>
      </c>
      <c r="N28" s="160">
        <v>329</v>
      </c>
      <c r="O28" s="158">
        <v>369</v>
      </c>
      <c r="P28" s="158">
        <f>ROUND('[1]Output Q-rap 1'!C42,0)</f>
        <v>0</v>
      </c>
      <c r="Q28" s="159"/>
    </row>
    <row r="29" spans="1:17" x14ac:dyDescent="0.2">
      <c r="K29" s="10"/>
      <c r="L29" s="10"/>
    </row>
    <row r="30" spans="1:17" x14ac:dyDescent="0.2">
      <c r="K30" s="10"/>
      <c r="L30" s="10"/>
    </row>
    <row r="32" spans="1:17" x14ac:dyDescent="0.2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</row>
  </sheetData>
  <mergeCells count="4">
    <mergeCell ref="F5:I5"/>
    <mergeCell ref="J5:M5"/>
    <mergeCell ref="B5:E5"/>
    <mergeCell ref="N5:Q5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22"/>
  <sheetViews>
    <sheetView showGridLines="0" zoomScale="85" zoomScaleNormal="85" workbookViewId="0">
      <selection activeCell="P26" sqref="P26"/>
    </sheetView>
  </sheetViews>
  <sheetFormatPr baseColWidth="10" defaultColWidth="9" defaultRowHeight="14" x14ac:dyDescent="0.2"/>
  <cols>
    <col min="1" max="1" width="50.6640625" style="1" customWidth="1"/>
    <col min="2" max="9" width="9" style="1"/>
    <col min="10" max="10" width="9" style="1" customWidth="1"/>
    <col min="11" max="16384" width="9" style="1"/>
  </cols>
  <sheetData>
    <row r="2" spans="1:17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7" x14ac:dyDescent="0.2">
      <c r="A3" s="23" t="s">
        <v>55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x14ac:dyDescent="0.2">
      <c r="A5" s="6"/>
      <c r="B5" s="296">
        <v>2018</v>
      </c>
      <c r="C5" s="297"/>
      <c r="D5" s="297"/>
      <c r="E5" s="298"/>
      <c r="F5" s="296">
        <v>2019</v>
      </c>
      <c r="G5" s="297"/>
      <c r="H5" s="297"/>
      <c r="I5" s="298"/>
      <c r="J5" s="296">
        <v>2020</v>
      </c>
      <c r="K5" s="297"/>
      <c r="L5" s="297"/>
      <c r="M5" s="298"/>
      <c r="N5" s="296">
        <v>2021</v>
      </c>
      <c r="O5" s="297"/>
      <c r="P5" s="297"/>
      <c r="Q5" s="298"/>
    </row>
    <row r="6" spans="1:17" x14ac:dyDescent="0.2">
      <c r="A6" s="4"/>
      <c r="B6" s="20" t="s">
        <v>20</v>
      </c>
      <c r="C6" s="21" t="s">
        <v>21</v>
      </c>
      <c r="D6" s="21" t="s">
        <v>22</v>
      </c>
      <c r="E6" s="22" t="s">
        <v>23</v>
      </c>
      <c r="F6" s="20" t="s">
        <v>20</v>
      </c>
      <c r="G6" s="21" t="s">
        <v>21</v>
      </c>
      <c r="H6" s="21" t="s">
        <v>22</v>
      </c>
      <c r="I6" s="22" t="s">
        <v>23</v>
      </c>
      <c r="J6" s="20" t="s">
        <v>20</v>
      </c>
      <c r="K6" s="21" t="s">
        <v>21</v>
      </c>
      <c r="L6" s="21" t="s">
        <v>22</v>
      </c>
      <c r="M6" s="22" t="s">
        <v>23</v>
      </c>
      <c r="N6" s="20" t="s">
        <v>20</v>
      </c>
      <c r="O6" s="21" t="s">
        <v>21</v>
      </c>
      <c r="P6" s="21" t="s">
        <v>22</v>
      </c>
      <c r="Q6" s="22" t="s">
        <v>23</v>
      </c>
    </row>
    <row r="7" spans="1:17" x14ac:dyDescent="0.2">
      <c r="A7" s="5" t="s">
        <v>1</v>
      </c>
      <c r="B7" s="14"/>
      <c r="C7" s="5"/>
      <c r="D7" s="5"/>
      <c r="E7" s="17"/>
      <c r="F7" s="14"/>
      <c r="G7" s="5"/>
      <c r="H7" s="5"/>
      <c r="I7" s="17"/>
      <c r="J7" s="14"/>
      <c r="K7" s="5"/>
      <c r="L7" s="5"/>
      <c r="M7" s="17"/>
      <c r="N7" s="14"/>
      <c r="O7" s="5"/>
      <c r="P7" s="5"/>
      <c r="Q7" s="17"/>
    </row>
    <row r="8" spans="1:17" x14ac:dyDescent="0.2">
      <c r="A8" s="5"/>
      <c r="B8" s="14"/>
      <c r="C8" s="5"/>
      <c r="D8" s="5"/>
      <c r="E8" s="17"/>
      <c r="F8" s="14"/>
      <c r="G8" s="5"/>
      <c r="H8" s="5"/>
      <c r="I8" s="17"/>
      <c r="J8" s="14"/>
      <c r="K8" s="5"/>
      <c r="L8" s="5"/>
      <c r="M8" s="17"/>
      <c r="N8" s="14"/>
      <c r="O8" s="5"/>
      <c r="P8" s="5"/>
      <c r="Q8" s="17"/>
    </row>
    <row r="9" spans="1:17" x14ac:dyDescent="0.2">
      <c r="A9" s="95" t="s">
        <v>2</v>
      </c>
      <c r="B9" s="162">
        <v>338</v>
      </c>
      <c r="C9" s="162">
        <v>336</v>
      </c>
      <c r="D9" s="162">
        <v>326</v>
      </c>
      <c r="E9" s="163">
        <v>339</v>
      </c>
      <c r="F9" s="162">
        <v>361</v>
      </c>
      <c r="G9" s="162">
        <v>358</v>
      </c>
      <c r="H9" s="162">
        <v>353</v>
      </c>
      <c r="I9" s="163">
        <v>366</v>
      </c>
      <c r="J9" s="161">
        <v>345</v>
      </c>
      <c r="K9" s="162">
        <v>128</v>
      </c>
      <c r="L9" s="162">
        <v>351</v>
      </c>
      <c r="M9" s="95">
        <v>208</v>
      </c>
      <c r="N9" s="161">
        <v>76</v>
      </c>
      <c r="O9" s="162">
        <v>167</v>
      </c>
      <c r="P9" s="162">
        <f>ROUND('[1]Output Q-rap 2'!C25,0)</f>
        <v>379</v>
      </c>
      <c r="Q9" s="95"/>
    </row>
    <row r="10" spans="1:17" x14ac:dyDescent="0.2">
      <c r="A10" s="95" t="s">
        <v>3</v>
      </c>
      <c r="B10" s="162">
        <v>97</v>
      </c>
      <c r="C10" s="162">
        <v>102</v>
      </c>
      <c r="D10" s="162">
        <v>75</v>
      </c>
      <c r="E10" s="163">
        <v>106</v>
      </c>
      <c r="F10" s="162">
        <v>101</v>
      </c>
      <c r="G10" s="162">
        <v>108</v>
      </c>
      <c r="H10" s="162">
        <v>77</v>
      </c>
      <c r="I10" s="163">
        <v>106</v>
      </c>
      <c r="J10" s="161">
        <v>88</v>
      </c>
      <c r="K10" s="162">
        <v>121</v>
      </c>
      <c r="L10" s="162">
        <v>85</v>
      </c>
      <c r="M10" s="95">
        <v>119</v>
      </c>
      <c r="N10" s="161">
        <v>93</v>
      </c>
      <c r="O10" s="162">
        <v>80</v>
      </c>
      <c r="P10" s="162">
        <f>ROUND('[1]Output Q-rap 2'!C26,0)</f>
        <v>102</v>
      </c>
      <c r="Q10" s="95"/>
    </row>
    <row r="11" spans="1:17" x14ac:dyDescent="0.2">
      <c r="A11" s="95" t="s">
        <v>4</v>
      </c>
      <c r="B11" s="162">
        <v>435</v>
      </c>
      <c r="C11" s="162">
        <v>438</v>
      </c>
      <c r="D11" s="162">
        <v>401</v>
      </c>
      <c r="E11" s="163">
        <v>445</v>
      </c>
      <c r="F11" s="162">
        <v>463</v>
      </c>
      <c r="G11" s="162">
        <v>466</v>
      </c>
      <c r="H11" s="162">
        <v>430</v>
      </c>
      <c r="I11" s="163">
        <v>473</v>
      </c>
      <c r="J11" s="161">
        <v>433</v>
      </c>
      <c r="K11" s="162">
        <v>249</v>
      </c>
      <c r="L11" s="162">
        <v>436</v>
      </c>
      <c r="M11" s="95">
        <v>327</v>
      </c>
      <c r="N11" s="161">
        <v>169</v>
      </c>
      <c r="O11" s="162">
        <v>248</v>
      </c>
      <c r="P11" s="162">
        <f>ROUND('[1]Output Q-rap 2'!C27,0)</f>
        <v>481</v>
      </c>
      <c r="Q11" s="95"/>
    </row>
    <row r="12" spans="1:17" x14ac:dyDescent="0.2">
      <c r="A12" s="95" t="s">
        <v>5</v>
      </c>
      <c r="B12" s="162">
        <v>149</v>
      </c>
      <c r="C12" s="162">
        <v>185</v>
      </c>
      <c r="D12" s="162">
        <v>154</v>
      </c>
      <c r="E12" s="163">
        <v>157</v>
      </c>
      <c r="F12" s="162">
        <v>164</v>
      </c>
      <c r="G12" s="162">
        <v>208</v>
      </c>
      <c r="H12" s="162">
        <v>165</v>
      </c>
      <c r="I12" s="163">
        <v>180</v>
      </c>
      <c r="J12" s="161">
        <v>135</v>
      </c>
      <c r="K12" s="162">
        <v>117</v>
      </c>
      <c r="L12" s="162">
        <v>159</v>
      </c>
      <c r="M12" s="95">
        <v>74</v>
      </c>
      <c r="N12" s="161">
        <v>-24</v>
      </c>
      <c r="O12" s="162">
        <v>44</v>
      </c>
      <c r="P12" s="162">
        <f>ROUND('[1]Output Q-rap 2'!C28,0)</f>
        <v>178</v>
      </c>
      <c r="Q12" s="95"/>
    </row>
    <row r="13" spans="1:17" x14ac:dyDescent="0.2">
      <c r="A13" s="96" t="s">
        <v>6</v>
      </c>
      <c r="B13" s="82">
        <v>0.34</v>
      </c>
      <c r="C13" s="82">
        <v>0.42</v>
      </c>
      <c r="D13" s="82">
        <v>0.38</v>
      </c>
      <c r="E13" s="94">
        <v>0.35</v>
      </c>
      <c r="F13" s="82">
        <v>0.35</v>
      </c>
      <c r="G13" s="82">
        <v>0.45</v>
      </c>
      <c r="H13" s="82">
        <v>0.38</v>
      </c>
      <c r="I13" s="94">
        <v>0.38</v>
      </c>
      <c r="J13" s="148">
        <v>0.31</v>
      </c>
      <c r="K13" s="82">
        <v>0.47</v>
      </c>
      <c r="L13" s="82">
        <v>0.36</v>
      </c>
      <c r="M13" s="18">
        <v>0.23</v>
      </c>
      <c r="N13" s="148">
        <v>-0.14000000000000001</v>
      </c>
      <c r="O13" s="82">
        <v>0.18</v>
      </c>
      <c r="P13" s="82">
        <f>'[1]Output Q-rap 2'!$C$29</f>
        <v>0.37022517906132352</v>
      </c>
      <c r="Q13" s="18"/>
    </row>
    <row r="14" spans="1:17" x14ac:dyDescent="0.2">
      <c r="A14" s="95" t="s">
        <v>8</v>
      </c>
      <c r="B14" s="162">
        <v>57</v>
      </c>
      <c r="C14" s="162">
        <v>95</v>
      </c>
      <c r="D14" s="162">
        <v>64</v>
      </c>
      <c r="E14" s="163">
        <v>-199</v>
      </c>
      <c r="F14" s="162">
        <v>69</v>
      </c>
      <c r="G14" s="162">
        <v>113</v>
      </c>
      <c r="H14" s="162">
        <v>71</v>
      </c>
      <c r="I14" s="163">
        <v>85</v>
      </c>
      <c r="J14" s="161">
        <v>38</v>
      </c>
      <c r="K14" s="162">
        <v>20</v>
      </c>
      <c r="L14" s="162">
        <v>62</v>
      </c>
      <c r="M14" s="95">
        <v>-23</v>
      </c>
      <c r="N14" s="161">
        <v>-121</v>
      </c>
      <c r="O14" s="162">
        <v>-53</v>
      </c>
      <c r="P14" s="162">
        <f>ROUND('[1]Output Q-rap 2'!C30,0)</f>
        <v>74</v>
      </c>
      <c r="Q14" s="95"/>
    </row>
    <row r="15" spans="1:17" x14ac:dyDescent="0.2">
      <c r="A15" s="97" t="s">
        <v>9</v>
      </c>
      <c r="B15" s="178">
        <v>26</v>
      </c>
      <c r="C15" s="166">
        <v>53</v>
      </c>
      <c r="D15" s="166">
        <v>31</v>
      </c>
      <c r="E15" s="167">
        <v>-153</v>
      </c>
      <c r="F15" s="166">
        <v>36</v>
      </c>
      <c r="G15" s="166">
        <v>71</v>
      </c>
      <c r="H15" s="166">
        <v>39</v>
      </c>
      <c r="I15" s="167">
        <v>66</v>
      </c>
      <c r="J15" s="178">
        <v>9</v>
      </c>
      <c r="K15" s="166">
        <v>-2</v>
      </c>
      <c r="L15" s="166">
        <v>29</v>
      </c>
      <c r="M15" s="97">
        <v>-40</v>
      </c>
      <c r="N15" s="178">
        <v>-115</v>
      </c>
      <c r="O15" s="166">
        <v>-63</v>
      </c>
      <c r="P15" s="166">
        <f>ROUND('[1]Output Q-rap 2'!C31,0)</f>
        <v>38</v>
      </c>
      <c r="Q15" s="97"/>
    </row>
    <row r="16" spans="1:17" x14ac:dyDescent="0.2">
      <c r="A16" s="95" t="s">
        <v>11</v>
      </c>
      <c r="B16" s="162">
        <v>81</v>
      </c>
      <c r="C16" s="162">
        <v>117</v>
      </c>
      <c r="D16" s="162">
        <v>84</v>
      </c>
      <c r="E16" s="163">
        <v>90</v>
      </c>
      <c r="F16" s="162">
        <v>96</v>
      </c>
      <c r="G16" s="162">
        <v>139</v>
      </c>
      <c r="H16" s="162">
        <v>100</v>
      </c>
      <c r="I16" s="163">
        <v>117</v>
      </c>
      <c r="J16" s="161">
        <v>69</v>
      </c>
      <c r="K16" s="162">
        <v>42</v>
      </c>
      <c r="L16" s="162">
        <v>91</v>
      </c>
      <c r="M16" s="95">
        <v>6</v>
      </c>
      <c r="N16" s="161">
        <v>-92</v>
      </c>
      <c r="O16" s="162">
        <v>-28</v>
      </c>
      <c r="P16" s="162">
        <f>ROUND('[1]Output Q-rap 2'!C32,0)</f>
        <v>114</v>
      </c>
      <c r="Q16" s="95"/>
    </row>
    <row r="17" spans="1:17" x14ac:dyDescent="0.2">
      <c r="A17" s="96" t="s">
        <v>6</v>
      </c>
      <c r="B17" s="82">
        <v>0.19</v>
      </c>
      <c r="C17" s="82">
        <v>0.27</v>
      </c>
      <c r="D17" s="82">
        <v>0.21</v>
      </c>
      <c r="E17" s="94">
        <v>0.2</v>
      </c>
      <c r="F17" s="82">
        <v>0.21</v>
      </c>
      <c r="G17" s="82">
        <v>0.3</v>
      </c>
      <c r="H17" s="82">
        <v>0.23</v>
      </c>
      <c r="I17" s="94">
        <v>0.25</v>
      </c>
      <c r="J17" s="148">
        <v>0.16</v>
      </c>
      <c r="K17" s="82">
        <v>0.17</v>
      </c>
      <c r="L17" s="82">
        <v>0.21</v>
      </c>
      <c r="M17" s="18">
        <v>0.02</v>
      </c>
      <c r="N17" s="148">
        <v>-0.54</v>
      </c>
      <c r="O17" s="82">
        <v>-0.11</v>
      </c>
      <c r="P17" s="82">
        <f>'[1]Output Q-rap 2'!$C$33</f>
        <v>0.23586024563016797</v>
      </c>
      <c r="Q17" s="18"/>
    </row>
    <row r="18" spans="1:17" x14ac:dyDescent="0.2">
      <c r="A18" s="95" t="s">
        <v>12</v>
      </c>
      <c r="B18" s="162">
        <v>52</v>
      </c>
      <c r="C18" s="162">
        <v>92</v>
      </c>
      <c r="D18" s="162">
        <v>55</v>
      </c>
      <c r="E18" s="163">
        <v>64</v>
      </c>
      <c r="F18" s="162">
        <v>64</v>
      </c>
      <c r="G18" s="162">
        <v>108</v>
      </c>
      <c r="H18" s="162">
        <v>68</v>
      </c>
      <c r="I18" s="163">
        <v>82</v>
      </c>
      <c r="J18" s="161">
        <v>33</v>
      </c>
      <c r="K18" s="162">
        <v>19</v>
      </c>
      <c r="L18" s="162">
        <v>58</v>
      </c>
      <c r="M18" s="95">
        <v>-28</v>
      </c>
      <c r="N18" s="161">
        <v>-127</v>
      </c>
      <c r="O18" s="162">
        <v>-61</v>
      </c>
      <c r="P18" s="162">
        <f>ROUND('[1]Output Q-rap 2'!C34,0)</f>
        <v>67</v>
      </c>
      <c r="Q18" s="95"/>
    </row>
    <row r="19" spans="1:17" x14ac:dyDescent="0.2">
      <c r="A19" s="98" t="s">
        <v>6</v>
      </c>
      <c r="B19" s="83">
        <v>0.12</v>
      </c>
      <c r="C19" s="84">
        <v>0.21</v>
      </c>
      <c r="D19" s="84">
        <v>0.14000000000000001</v>
      </c>
      <c r="E19" s="100">
        <v>0.14000000000000001</v>
      </c>
      <c r="F19" s="84">
        <v>0.14000000000000001</v>
      </c>
      <c r="G19" s="84">
        <v>0.23</v>
      </c>
      <c r="H19" s="84">
        <v>0.16</v>
      </c>
      <c r="I19" s="100">
        <v>0.17</v>
      </c>
      <c r="J19" s="83">
        <v>0.08</v>
      </c>
      <c r="K19" s="84">
        <v>0.08</v>
      </c>
      <c r="L19" s="84">
        <v>0.13</v>
      </c>
      <c r="M19" s="19">
        <v>-0.09</v>
      </c>
      <c r="N19" s="83">
        <v>-0.75</v>
      </c>
      <c r="O19" s="84">
        <v>-0.25</v>
      </c>
      <c r="P19" s="84">
        <f>'[1]Output Q-rap 2'!$C$35</f>
        <v>0.13851307221755699</v>
      </c>
      <c r="Q19" s="19"/>
    </row>
    <row r="20" spans="1:17" x14ac:dyDescent="0.2">
      <c r="A20" s="95" t="s">
        <v>17</v>
      </c>
      <c r="B20" s="162">
        <v>99</v>
      </c>
      <c r="C20" s="162">
        <v>96</v>
      </c>
      <c r="D20" s="162">
        <v>98</v>
      </c>
      <c r="E20" s="163">
        <v>99</v>
      </c>
      <c r="F20" s="162">
        <v>101</v>
      </c>
      <c r="G20" s="162">
        <v>101</v>
      </c>
      <c r="H20" s="162">
        <v>102</v>
      </c>
      <c r="I20" s="163">
        <v>103</v>
      </c>
      <c r="J20" s="161">
        <v>103</v>
      </c>
      <c r="K20" s="162">
        <v>103</v>
      </c>
      <c r="L20" s="162">
        <v>103</v>
      </c>
      <c r="M20" s="95">
        <v>109</v>
      </c>
      <c r="N20" s="161">
        <v>109</v>
      </c>
      <c r="O20" s="162">
        <v>110</v>
      </c>
      <c r="P20" s="162">
        <f>ROUND('[1]Output Q-rap 2'!C36,0)</f>
        <v>115</v>
      </c>
      <c r="Q20" s="95"/>
    </row>
    <row r="21" spans="1:17" x14ac:dyDescent="0.2">
      <c r="A21" s="95" t="s">
        <v>18</v>
      </c>
      <c r="B21" s="162">
        <v>291</v>
      </c>
      <c r="C21" s="162">
        <v>284</v>
      </c>
      <c r="D21" s="162">
        <v>284</v>
      </c>
      <c r="E21" s="163">
        <v>284</v>
      </c>
      <c r="F21" s="162">
        <v>306</v>
      </c>
      <c r="G21" s="162">
        <v>298</v>
      </c>
      <c r="H21" s="162">
        <v>298</v>
      </c>
      <c r="I21" s="163">
        <v>299</v>
      </c>
      <c r="J21" s="161">
        <v>301</v>
      </c>
      <c r="K21" s="162">
        <v>280</v>
      </c>
      <c r="L21" s="162">
        <v>292</v>
      </c>
      <c r="M21" s="95">
        <v>280</v>
      </c>
      <c r="N21" s="161">
        <v>268</v>
      </c>
      <c r="O21" s="162">
        <v>276</v>
      </c>
      <c r="P21" s="162">
        <f>ROUND('[1]Output Q-rap 2'!C37,0)</f>
        <v>302</v>
      </c>
      <c r="Q21" s="95"/>
    </row>
    <row r="22" spans="1:17" x14ac:dyDescent="0.2">
      <c r="A22" s="97" t="s">
        <v>19</v>
      </c>
      <c r="B22" s="178">
        <v>510</v>
      </c>
      <c r="C22" s="166">
        <v>508</v>
      </c>
      <c r="D22" s="166">
        <v>471</v>
      </c>
      <c r="E22" s="167">
        <v>522</v>
      </c>
      <c r="F22" s="166">
        <v>523</v>
      </c>
      <c r="G22" s="166">
        <v>515</v>
      </c>
      <c r="H22" s="166">
        <v>481</v>
      </c>
      <c r="I22" s="167">
        <v>528</v>
      </c>
      <c r="J22" s="178">
        <v>482</v>
      </c>
      <c r="K22" s="166">
        <v>286</v>
      </c>
      <c r="L22" s="166">
        <v>509</v>
      </c>
      <c r="M22" s="97">
        <v>381</v>
      </c>
      <c r="N22" s="178">
        <v>206</v>
      </c>
      <c r="O22" s="166">
        <v>303</v>
      </c>
      <c r="P22" s="166">
        <f>ROUND('[1]Output Q-rap 2'!C38,0)</f>
        <v>524</v>
      </c>
      <c r="Q22" s="97"/>
    </row>
  </sheetData>
  <mergeCells count="4"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22"/>
  <sheetViews>
    <sheetView showGridLines="0" topLeftCell="B1" zoomScale="85" zoomScaleNormal="85" workbookViewId="0">
      <selection activeCell="J47" sqref="J47"/>
    </sheetView>
  </sheetViews>
  <sheetFormatPr baseColWidth="10" defaultColWidth="9" defaultRowHeight="14" x14ac:dyDescent="0.2"/>
  <cols>
    <col min="1" max="1" width="50.6640625" style="1" customWidth="1"/>
    <col min="2" max="9" width="9" style="1"/>
    <col min="10" max="10" width="9" style="1" customWidth="1"/>
    <col min="11" max="16384" width="9" style="1"/>
  </cols>
  <sheetData>
    <row r="2" spans="1:17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7" x14ac:dyDescent="0.2">
      <c r="A3" s="23" t="s">
        <v>131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x14ac:dyDescent="0.2">
      <c r="A5" s="6"/>
      <c r="B5" s="296">
        <v>2018</v>
      </c>
      <c r="C5" s="297"/>
      <c r="D5" s="297"/>
      <c r="E5" s="298"/>
      <c r="F5" s="296">
        <v>2019</v>
      </c>
      <c r="G5" s="297"/>
      <c r="H5" s="297"/>
      <c r="I5" s="298"/>
      <c r="J5" s="296">
        <v>2020</v>
      </c>
      <c r="K5" s="297"/>
      <c r="L5" s="297"/>
      <c r="M5" s="298"/>
      <c r="N5" s="296">
        <v>2021</v>
      </c>
      <c r="O5" s="297"/>
      <c r="P5" s="297"/>
      <c r="Q5" s="298"/>
    </row>
    <row r="6" spans="1:17" x14ac:dyDescent="0.2">
      <c r="A6" s="4"/>
      <c r="B6" s="20" t="s">
        <v>20</v>
      </c>
      <c r="C6" s="21" t="s">
        <v>21</v>
      </c>
      <c r="D6" s="21" t="s">
        <v>22</v>
      </c>
      <c r="E6" s="22" t="s">
        <v>23</v>
      </c>
      <c r="F6" s="20" t="s">
        <v>20</v>
      </c>
      <c r="G6" s="21" t="s">
        <v>21</v>
      </c>
      <c r="H6" s="21" t="s">
        <v>22</v>
      </c>
      <c r="I6" s="22" t="s">
        <v>23</v>
      </c>
      <c r="J6" s="20" t="s">
        <v>20</v>
      </c>
      <c r="K6" s="21" t="s">
        <v>21</v>
      </c>
      <c r="L6" s="21" t="s">
        <v>22</v>
      </c>
      <c r="M6" s="22" t="s">
        <v>23</v>
      </c>
      <c r="N6" s="20" t="s">
        <v>20</v>
      </c>
      <c r="O6" s="21" t="s">
        <v>21</v>
      </c>
      <c r="P6" s="21" t="s">
        <v>22</v>
      </c>
      <c r="Q6" s="22" t="s">
        <v>23</v>
      </c>
    </row>
    <row r="7" spans="1:17" x14ac:dyDescent="0.2">
      <c r="A7" s="5" t="s">
        <v>1</v>
      </c>
      <c r="B7" s="14"/>
      <c r="C7" s="5"/>
      <c r="D7" s="5"/>
      <c r="E7" s="17"/>
      <c r="F7" s="14"/>
      <c r="G7" s="5"/>
      <c r="H7" s="5"/>
      <c r="I7" s="17"/>
      <c r="J7" s="14"/>
      <c r="K7" s="5"/>
      <c r="L7" s="5"/>
      <c r="M7" s="17"/>
      <c r="N7" s="14"/>
      <c r="O7" s="5"/>
      <c r="P7" s="5"/>
      <c r="Q7" s="17"/>
    </row>
    <row r="8" spans="1:17" x14ac:dyDescent="0.2">
      <c r="A8" s="5"/>
      <c r="B8" s="14"/>
      <c r="C8" s="5"/>
      <c r="D8" s="5"/>
      <c r="E8" s="17"/>
      <c r="F8" s="14"/>
      <c r="G8" s="5"/>
      <c r="H8" s="5"/>
      <c r="I8" s="17"/>
      <c r="J8" s="14"/>
      <c r="K8" s="5"/>
      <c r="L8" s="5"/>
      <c r="M8" s="17"/>
      <c r="N8" s="14"/>
      <c r="O8" s="5"/>
      <c r="P8" s="5"/>
      <c r="Q8" s="17"/>
    </row>
    <row r="9" spans="1:17" x14ac:dyDescent="0.2">
      <c r="A9" s="95" t="s">
        <v>2</v>
      </c>
      <c r="B9" s="162">
        <v>248</v>
      </c>
      <c r="C9" s="162">
        <v>234</v>
      </c>
      <c r="D9" s="162">
        <v>230</v>
      </c>
      <c r="E9" s="163">
        <v>250</v>
      </c>
      <c r="F9" s="162">
        <v>253</v>
      </c>
      <c r="G9" s="162">
        <v>251</v>
      </c>
      <c r="H9" s="162">
        <v>253</v>
      </c>
      <c r="I9" s="163">
        <v>270</v>
      </c>
      <c r="J9" s="161">
        <v>266</v>
      </c>
      <c r="K9" s="162">
        <v>273</v>
      </c>
      <c r="L9" s="162">
        <v>267</v>
      </c>
      <c r="M9" s="95">
        <v>268</v>
      </c>
      <c r="N9" s="161">
        <v>228</v>
      </c>
      <c r="O9" s="162">
        <v>221</v>
      </c>
      <c r="P9" s="162">
        <f>ROUND('[1]Output Q-rap 2'!C62,)</f>
        <v>272</v>
      </c>
      <c r="Q9" s="95"/>
    </row>
    <row r="10" spans="1:17" x14ac:dyDescent="0.2">
      <c r="A10" s="95" t="s">
        <v>3</v>
      </c>
      <c r="B10" s="162">
        <v>69</v>
      </c>
      <c r="C10" s="162">
        <v>71</v>
      </c>
      <c r="D10" s="162">
        <v>46</v>
      </c>
      <c r="E10" s="163">
        <v>78</v>
      </c>
      <c r="F10" s="162">
        <v>78</v>
      </c>
      <c r="G10" s="162">
        <v>76</v>
      </c>
      <c r="H10" s="162">
        <v>52</v>
      </c>
      <c r="I10" s="163">
        <v>76</v>
      </c>
      <c r="J10" s="161">
        <v>71</v>
      </c>
      <c r="K10" s="162">
        <v>73</v>
      </c>
      <c r="L10" s="162">
        <v>63</v>
      </c>
      <c r="M10" s="95">
        <v>73</v>
      </c>
      <c r="N10" s="161">
        <v>78</v>
      </c>
      <c r="O10" s="162">
        <v>77</v>
      </c>
      <c r="P10" s="162">
        <f>ROUND('[1]Output Q-rap 2'!C63,)</f>
        <v>78</v>
      </c>
      <c r="Q10" s="95"/>
    </row>
    <row r="11" spans="1:17" x14ac:dyDescent="0.2">
      <c r="A11" s="95" t="s">
        <v>4</v>
      </c>
      <c r="B11" s="162">
        <v>317</v>
      </c>
      <c r="C11" s="162">
        <v>305</v>
      </c>
      <c r="D11" s="162">
        <v>277</v>
      </c>
      <c r="E11" s="163">
        <v>328</v>
      </c>
      <c r="F11" s="162">
        <v>331</v>
      </c>
      <c r="G11" s="162">
        <v>326</v>
      </c>
      <c r="H11" s="162">
        <v>306</v>
      </c>
      <c r="I11" s="163">
        <v>346</v>
      </c>
      <c r="J11" s="161">
        <v>337</v>
      </c>
      <c r="K11" s="162">
        <v>346</v>
      </c>
      <c r="L11" s="162">
        <v>330</v>
      </c>
      <c r="M11" s="95">
        <v>341</v>
      </c>
      <c r="N11" s="161">
        <v>306</v>
      </c>
      <c r="O11" s="162">
        <v>299</v>
      </c>
      <c r="P11" s="162">
        <f>ROUND('[1]Output Q-rap 2'!C64,)</f>
        <v>350</v>
      </c>
      <c r="Q11" s="95"/>
    </row>
    <row r="12" spans="1:17" x14ac:dyDescent="0.2">
      <c r="A12" s="95" t="s">
        <v>5</v>
      </c>
      <c r="B12" s="162">
        <v>111</v>
      </c>
      <c r="C12" s="162">
        <v>123</v>
      </c>
      <c r="D12" s="162">
        <v>125</v>
      </c>
      <c r="E12" s="163">
        <v>133</v>
      </c>
      <c r="F12" s="162">
        <v>126</v>
      </c>
      <c r="G12" s="162">
        <v>134</v>
      </c>
      <c r="H12" s="162">
        <v>134</v>
      </c>
      <c r="I12" s="163">
        <v>135</v>
      </c>
      <c r="J12" s="161">
        <v>107</v>
      </c>
      <c r="K12" s="162">
        <v>151</v>
      </c>
      <c r="L12" s="162">
        <v>135</v>
      </c>
      <c r="M12" s="95">
        <v>113</v>
      </c>
      <c r="N12" s="161">
        <v>89</v>
      </c>
      <c r="O12" s="162">
        <v>81</v>
      </c>
      <c r="P12" s="162">
        <f>ROUND('[1]Output Q-rap 2'!C65,)</f>
        <v>107</v>
      </c>
      <c r="Q12" s="95"/>
    </row>
    <row r="13" spans="1:17" x14ac:dyDescent="0.2">
      <c r="A13" s="96" t="s">
        <v>6</v>
      </c>
      <c r="B13" s="82">
        <v>0.35</v>
      </c>
      <c r="C13" s="82">
        <v>0.4</v>
      </c>
      <c r="D13" s="82">
        <v>0.44</v>
      </c>
      <c r="E13" s="94">
        <v>0.4</v>
      </c>
      <c r="F13" s="82">
        <v>0.38</v>
      </c>
      <c r="G13" s="82">
        <v>0.41</v>
      </c>
      <c r="H13" s="82">
        <v>0.44</v>
      </c>
      <c r="I13" s="94">
        <v>0.39</v>
      </c>
      <c r="J13" s="148">
        <v>0.32</v>
      </c>
      <c r="K13" s="82">
        <v>0.44</v>
      </c>
      <c r="L13" s="82">
        <v>0.41</v>
      </c>
      <c r="M13" s="155">
        <v>0.33</v>
      </c>
      <c r="N13" s="148">
        <v>0.28999999999999998</v>
      </c>
      <c r="O13" s="82">
        <v>0.27</v>
      </c>
      <c r="P13" s="82">
        <f>'[1]Output Q-rap 2'!$C$66</f>
        <v>0.30623613199035954</v>
      </c>
      <c r="Q13" s="155"/>
    </row>
    <row r="14" spans="1:17" x14ac:dyDescent="0.2">
      <c r="A14" s="95" t="s">
        <v>8</v>
      </c>
      <c r="B14" s="162">
        <v>52</v>
      </c>
      <c r="C14" s="162">
        <v>63</v>
      </c>
      <c r="D14" s="162">
        <v>62</v>
      </c>
      <c r="E14" s="163">
        <v>53</v>
      </c>
      <c r="F14" s="162">
        <v>57</v>
      </c>
      <c r="G14" s="162">
        <v>66</v>
      </c>
      <c r="H14" s="162">
        <v>69</v>
      </c>
      <c r="I14" s="163">
        <v>64</v>
      </c>
      <c r="J14" s="161">
        <v>29</v>
      </c>
      <c r="K14" s="162">
        <v>69</v>
      </c>
      <c r="L14" s="162">
        <v>52</v>
      </c>
      <c r="M14" s="95">
        <v>28</v>
      </c>
      <c r="N14" s="161">
        <v>3</v>
      </c>
      <c r="O14" s="162">
        <v>-4</v>
      </c>
      <c r="P14" s="162">
        <f>ROUND('[1]Output Q-rap 2'!C67,)</f>
        <v>18</v>
      </c>
      <c r="Q14" s="95"/>
    </row>
    <row r="15" spans="1:17" x14ac:dyDescent="0.2">
      <c r="A15" s="97" t="s">
        <v>9</v>
      </c>
      <c r="B15" s="178">
        <v>34</v>
      </c>
      <c r="C15" s="166">
        <v>42</v>
      </c>
      <c r="D15" s="166">
        <v>38</v>
      </c>
      <c r="E15" s="167">
        <v>33</v>
      </c>
      <c r="F15" s="166">
        <v>37</v>
      </c>
      <c r="G15" s="166">
        <v>43</v>
      </c>
      <c r="H15" s="166">
        <v>45</v>
      </c>
      <c r="I15" s="167">
        <v>76</v>
      </c>
      <c r="J15" s="178">
        <v>-6</v>
      </c>
      <c r="K15" s="166">
        <v>45</v>
      </c>
      <c r="L15" s="166">
        <v>26</v>
      </c>
      <c r="M15" s="97">
        <v>24</v>
      </c>
      <c r="N15" s="178">
        <v>0</v>
      </c>
      <c r="O15" s="166">
        <v>-16</v>
      </c>
      <c r="P15" s="166">
        <f>ROUND('[1]Output Q-rap 2'!C68,)</f>
        <v>-1</v>
      </c>
      <c r="Q15" s="97"/>
    </row>
    <row r="16" spans="1:17" x14ac:dyDescent="0.2">
      <c r="A16" s="95" t="s">
        <v>11</v>
      </c>
      <c r="B16" s="162">
        <v>77</v>
      </c>
      <c r="C16" s="162">
        <v>86</v>
      </c>
      <c r="D16" s="162">
        <v>85</v>
      </c>
      <c r="E16" s="163">
        <v>70</v>
      </c>
      <c r="F16" s="162">
        <v>83</v>
      </c>
      <c r="G16" s="162">
        <v>90</v>
      </c>
      <c r="H16" s="162">
        <v>96</v>
      </c>
      <c r="I16" s="163">
        <v>94</v>
      </c>
      <c r="J16" s="161">
        <v>60</v>
      </c>
      <c r="K16" s="162">
        <v>88</v>
      </c>
      <c r="L16" s="162">
        <v>81</v>
      </c>
      <c r="M16" s="95">
        <v>59</v>
      </c>
      <c r="N16" s="161">
        <v>34</v>
      </c>
      <c r="O16" s="162">
        <v>24</v>
      </c>
      <c r="P16" s="162">
        <f>ROUND('[1]Output Q-rap 2'!C69,)</f>
        <v>58</v>
      </c>
      <c r="Q16" s="95"/>
    </row>
    <row r="17" spans="1:17" x14ac:dyDescent="0.2">
      <c r="A17" s="96" t="s">
        <v>6</v>
      </c>
      <c r="B17" s="82">
        <v>0.24</v>
      </c>
      <c r="C17" s="82">
        <v>0.28000000000000003</v>
      </c>
      <c r="D17" s="82">
        <v>0.31</v>
      </c>
      <c r="E17" s="94">
        <v>0.21</v>
      </c>
      <c r="F17" s="82">
        <v>0.25</v>
      </c>
      <c r="G17" s="82">
        <v>0.27</v>
      </c>
      <c r="H17" s="82">
        <v>0.32</v>
      </c>
      <c r="I17" s="94">
        <v>0.27</v>
      </c>
      <c r="J17" s="148">
        <v>0.18</v>
      </c>
      <c r="K17" s="82">
        <v>0.25</v>
      </c>
      <c r="L17" s="82">
        <v>0.25</v>
      </c>
      <c r="M17" s="155">
        <v>0.17</v>
      </c>
      <c r="N17" s="148">
        <v>0.11</v>
      </c>
      <c r="O17" s="82">
        <v>0.08</v>
      </c>
      <c r="P17" s="82">
        <f>'[1]Output Q-rap 2'!$C$70</f>
        <v>0.16473908894036368</v>
      </c>
      <c r="Q17" s="155"/>
    </row>
    <row r="18" spans="1:17" x14ac:dyDescent="0.2">
      <c r="A18" s="95" t="s">
        <v>12</v>
      </c>
      <c r="B18" s="162">
        <v>51</v>
      </c>
      <c r="C18" s="162">
        <v>63</v>
      </c>
      <c r="D18" s="162">
        <v>59</v>
      </c>
      <c r="E18" s="163">
        <v>48</v>
      </c>
      <c r="F18" s="162">
        <v>56</v>
      </c>
      <c r="G18" s="162">
        <v>65</v>
      </c>
      <c r="H18" s="162">
        <v>69</v>
      </c>
      <c r="I18" s="163">
        <v>65</v>
      </c>
      <c r="J18" s="161">
        <v>29</v>
      </c>
      <c r="K18" s="162">
        <v>70</v>
      </c>
      <c r="L18" s="162">
        <v>53</v>
      </c>
      <c r="M18" s="95">
        <v>31</v>
      </c>
      <c r="N18" s="161">
        <v>5</v>
      </c>
      <c r="O18" s="162">
        <v>-1</v>
      </c>
      <c r="P18" s="162">
        <f>ROUND('[1]Output Q-rap 2'!C71,)</f>
        <v>18</v>
      </c>
      <c r="Q18" s="95"/>
    </row>
    <row r="19" spans="1:17" x14ac:dyDescent="0.2">
      <c r="A19" s="98" t="s">
        <v>6</v>
      </c>
      <c r="B19" s="83">
        <v>0.16</v>
      </c>
      <c r="C19" s="84">
        <v>0.21</v>
      </c>
      <c r="D19" s="84">
        <v>0.21</v>
      </c>
      <c r="E19" s="100">
        <v>0.15</v>
      </c>
      <c r="F19" s="84">
        <v>0.17</v>
      </c>
      <c r="G19" s="84">
        <v>0.2</v>
      </c>
      <c r="H19" s="84">
        <v>0.23</v>
      </c>
      <c r="I19" s="100">
        <v>0.19</v>
      </c>
      <c r="J19" s="83">
        <v>0.09</v>
      </c>
      <c r="K19" s="84">
        <v>0.2</v>
      </c>
      <c r="L19" s="84">
        <v>0.16</v>
      </c>
      <c r="M19" s="156">
        <v>0.09</v>
      </c>
      <c r="N19" s="83">
        <v>0.02</v>
      </c>
      <c r="O19" s="84">
        <v>0</v>
      </c>
      <c r="P19" s="84">
        <f>'[1]Output Q-rap 2'!$C$72</f>
        <v>5.2684673096799091E-2</v>
      </c>
      <c r="Q19" s="156"/>
    </row>
    <row r="20" spans="1:17" x14ac:dyDescent="0.2">
      <c r="A20" s="95" t="s">
        <v>17</v>
      </c>
      <c r="B20" s="162">
        <v>61</v>
      </c>
      <c r="C20" s="162">
        <v>61</v>
      </c>
      <c r="D20" s="162">
        <v>73</v>
      </c>
      <c r="E20" s="163">
        <v>76</v>
      </c>
      <c r="F20" s="162">
        <v>76</v>
      </c>
      <c r="G20" s="162">
        <v>79</v>
      </c>
      <c r="H20" s="162">
        <v>78</v>
      </c>
      <c r="I20" s="163">
        <v>79</v>
      </c>
      <c r="J20" s="161">
        <v>82</v>
      </c>
      <c r="K20" s="162">
        <v>82</v>
      </c>
      <c r="L20" s="162">
        <v>82</v>
      </c>
      <c r="M20" s="95">
        <v>85</v>
      </c>
      <c r="N20" s="161">
        <v>84</v>
      </c>
      <c r="O20" s="162">
        <v>84</v>
      </c>
      <c r="P20" s="162">
        <f>ROUND('[1]Output Q-rap 2'!C73,)</f>
        <v>92</v>
      </c>
      <c r="Q20" s="95"/>
    </row>
    <row r="21" spans="1:17" x14ac:dyDescent="0.2">
      <c r="A21" s="95" t="s">
        <v>18</v>
      </c>
      <c r="B21" s="162">
        <v>219</v>
      </c>
      <c r="C21" s="162">
        <v>215</v>
      </c>
      <c r="D21" s="162">
        <v>214</v>
      </c>
      <c r="E21" s="163">
        <v>223</v>
      </c>
      <c r="F21" s="162">
        <v>228</v>
      </c>
      <c r="G21" s="162">
        <v>227</v>
      </c>
      <c r="H21" s="162">
        <v>228</v>
      </c>
      <c r="I21" s="163">
        <v>230</v>
      </c>
      <c r="J21" s="161">
        <v>232</v>
      </c>
      <c r="K21" s="162">
        <v>221</v>
      </c>
      <c r="L21" s="162">
        <v>226</v>
      </c>
      <c r="M21" s="95">
        <v>216</v>
      </c>
      <c r="N21" s="161">
        <v>206</v>
      </c>
      <c r="O21" s="162">
        <v>207</v>
      </c>
      <c r="P21" s="162">
        <f>ROUND('[1]Output Q-rap 2'!C74,)</f>
        <v>228</v>
      </c>
      <c r="Q21" s="95"/>
    </row>
    <row r="22" spans="1:17" x14ac:dyDescent="0.2">
      <c r="A22" s="97" t="s">
        <v>19</v>
      </c>
      <c r="B22" s="178">
        <v>492</v>
      </c>
      <c r="C22" s="166">
        <v>468</v>
      </c>
      <c r="D22" s="166">
        <v>431</v>
      </c>
      <c r="E22" s="167">
        <v>493</v>
      </c>
      <c r="F22" s="166">
        <v>488</v>
      </c>
      <c r="G22" s="166">
        <v>478</v>
      </c>
      <c r="H22" s="166">
        <v>447</v>
      </c>
      <c r="I22" s="167">
        <v>504</v>
      </c>
      <c r="J22" s="178">
        <v>487</v>
      </c>
      <c r="K22" s="166">
        <v>510</v>
      </c>
      <c r="L22" s="166">
        <v>492</v>
      </c>
      <c r="M22" s="159">
        <v>514</v>
      </c>
      <c r="N22" s="178">
        <v>483</v>
      </c>
      <c r="O22" s="166">
        <v>482</v>
      </c>
      <c r="P22" s="166">
        <f>ROUND('[1]Output Q-rap 2'!C75,)</f>
        <v>508</v>
      </c>
      <c r="Q22" s="159"/>
    </row>
  </sheetData>
  <mergeCells count="4"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Q22"/>
  <sheetViews>
    <sheetView showGridLines="0" topLeftCell="C1" zoomScale="85" zoomScaleNormal="85" workbookViewId="0">
      <selection activeCell="Q30" sqref="Q30"/>
    </sheetView>
  </sheetViews>
  <sheetFormatPr baseColWidth="10" defaultColWidth="9" defaultRowHeight="14" x14ac:dyDescent="0.2"/>
  <cols>
    <col min="1" max="1" width="50.6640625" style="1" customWidth="1"/>
    <col min="2" max="9" width="9" style="1"/>
    <col min="10" max="10" width="9" style="1" customWidth="1"/>
    <col min="11" max="16384" width="9" style="1"/>
  </cols>
  <sheetData>
    <row r="2" spans="1:17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7" x14ac:dyDescent="0.2">
      <c r="A3" s="23" t="s">
        <v>132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x14ac:dyDescent="0.2">
      <c r="A5" s="6"/>
      <c r="B5" s="296">
        <v>2018</v>
      </c>
      <c r="C5" s="297"/>
      <c r="D5" s="297"/>
      <c r="E5" s="298"/>
      <c r="F5" s="296">
        <v>2019</v>
      </c>
      <c r="G5" s="297"/>
      <c r="H5" s="297"/>
      <c r="I5" s="298"/>
      <c r="J5" s="296">
        <v>2020</v>
      </c>
      <c r="K5" s="297"/>
      <c r="L5" s="297"/>
      <c r="M5" s="298"/>
      <c r="N5" s="296">
        <v>2021</v>
      </c>
      <c r="O5" s="297"/>
      <c r="P5" s="297"/>
      <c r="Q5" s="298"/>
    </row>
    <row r="6" spans="1:17" x14ac:dyDescent="0.2">
      <c r="A6" s="4"/>
      <c r="B6" s="20" t="s">
        <v>20</v>
      </c>
      <c r="C6" s="21" t="s">
        <v>21</v>
      </c>
      <c r="D6" s="21" t="s">
        <v>22</v>
      </c>
      <c r="E6" s="22" t="s">
        <v>23</v>
      </c>
      <c r="F6" s="20" t="s">
        <v>20</v>
      </c>
      <c r="G6" s="21" t="s">
        <v>21</v>
      </c>
      <c r="H6" s="21" t="s">
        <v>22</v>
      </c>
      <c r="I6" s="22" t="s">
        <v>23</v>
      </c>
      <c r="J6" s="20" t="s">
        <v>20</v>
      </c>
      <c r="K6" s="21" t="s">
        <v>21</v>
      </c>
      <c r="L6" s="21" t="s">
        <v>22</v>
      </c>
      <c r="M6" s="22" t="s">
        <v>23</v>
      </c>
      <c r="N6" s="20" t="s">
        <v>20</v>
      </c>
      <c r="O6" s="21" t="s">
        <v>21</v>
      </c>
      <c r="P6" s="21" t="s">
        <v>22</v>
      </c>
      <c r="Q6" s="22" t="s">
        <v>23</v>
      </c>
    </row>
    <row r="7" spans="1:17" x14ac:dyDescent="0.2">
      <c r="A7" s="5" t="s">
        <v>1</v>
      </c>
      <c r="B7" s="14"/>
      <c r="C7" s="5"/>
      <c r="D7" s="5"/>
      <c r="E7" s="17"/>
      <c r="F7" s="14"/>
      <c r="G7" s="5"/>
      <c r="H7" s="5"/>
      <c r="I7" s="17"/>
      <c r="J7" s="14"/>
      <c r="K7" s="5"/>
      <c r="L7" s="5"/>
      <c r="M7" s="17"/>
      <c r="N7" s="14"/>
      <c r="O7" s="5"/>
      <c r="P7" s="5"/>
      <c r="Q7" s="17"/>
    </row>
    <row r="8" spans="1:17" x14ac:dyDescent="0.2">
      <c r="A8" s="5"/>
      <c r="B8" s="14"/>
      <c r="C8" s="5"/>
      <c r="D8" s="5"/>
      <c r="E8" s="17"/>
      <c r="F8" s="14"/>
      <c r="G8" s="5"/>
      <c r="H8" s="5"/>
      <c r="I8" s="17"/>
      <c r="J8" s="14"/>
      <c r="K8" s="5"/>
      <c r="L8" s="5"/>
      <c r="M8" s="17"/>
      <c r="N8" s="14"/>
      <c r="O8" s="5"/>
      <c r="P8" s="5"/>
      <c r="Q8" s="17"/>
    </row>
    <row r="9" spans="1:17" x14ac:dyDescent="0.2">
      <c r="A9" s="95" t="s">
        <v>2</v>
      </c>
      <c r="B9" s="162">
        <v>66</v>
      </c>
      <c r="C9" s="162">
        <v>67</v>
      </c>
      <c r="D9" s="162">
        <v>63</v>
      </c>
      <c r="E9" s="163">
        <v>67</v>
      </c>
      <c r="F9" s="162">
        <v>71</v>
      </c>
      <c r="G9" s="162">
        <v>69</v>
      </c>
      <c r="H9" s="162">
        <v>69</v>
      </c>
      <c r="I9" s="163">
        <v>73</v>
      </c>
      <c r="J9" s="162">
        <v>69</v>
      </c>
      <c r="K9" s="162">
        <v>46</v>
      </c>
      <c r="L9" s="162">
        <v>66</v>
      </c>
      <c r="M9" s="163">
        <v>67</v>
      </c>
      <c r="N9" s="162">
        <v>52</v>
      </c>
      <c r="O9" s="162">
        <v>36</v>
      </c>
      <c r="P9" s="162">
        <f>ROUND('[1]Output Q-rap 2'!C99,0)</f>
        <v>73</v>
      </c>
      <c r="Q9" s="163"/>
    </row>
    <row r="10" spans="1:17" x14ac:dyDescent="0.2">
      <c r="A10" s="95" t="s">
        <v>3</v>
      </c>
      <c r="B10" s="162">
        <v>15</v>
      </c>
      <c r="C10" s="162">
        <v>11</v>
      </c>
      <c r="D10" s="162">
        <v>11</v>
      </c>
      <c r="E10" s="163">
        <v>15</v>
      </c>
      <c r="F10" s="162">
        <v>16</v>
      </c>
      <c r="G10" s="162">
        <v>16</v>
      </c>
      <c r="H10" s="162">
        <v>12</v>
      </c>
      <c r="I10" s="163">
        <v>17</v>
      </c>
      <c r="J10" s="162">
        <v>16</v>
      </c>
      <c r="K10" s="162">
        <v>16</v>
      </c>
      <c r="L10" s="162">
        <v>22</v>
      </c>
      <c r="M10" s="163">
        <v>24</v>
      </c>
      <c r="N10" s="162">
        <v>19</v>
      </c>
      <c r="O10" s="162">
        <v>13</v>
      </c>
      <c r="P10" s="162">
        <f>ROUND('[1]Output Q-rap 2'!C100,0)</f>
        <v>18</v>
      </c>
      <c r="Q10" s="163"/>
    </row>
    <row r="11" spans="1:17" x14ac:dyDescent="0.2">
      <c r="A11" s="95" t="s">
        <v>4</v>
      </c>
      <c r="B11" s="162">
        <v>81</v>
      </c>
      <c r="C11" s="162">
        <v>78</v>
      </c>
      <c r="D11" s="162">
        <v>74</v>
      </c>
      <c r="E11" s="163">
        <v>82</v>
      </c>
      <c r="F11" s="162">
        <v>86</v>
      </c>
      <c r="G11" s="162">
        <v>86</v>
      </c>
      <c r="H11" s="162">
        <v>81</v>
      </c>
      <c r="I11" s="163">
        <v>90</v>
      </c>
      <c r="J11" s="162">
        <v>85</v>
      </c>
      <c r="K11" s="162">
        <v>62</v>
      </c>
      <c r="L11" s="162">
        <v>88</v>
      </c>
      <c r="M11" s="163">
        <v>91</v>
      </c>
      <c r="N11" s="162">
        <v>70</v>
      </c>
      <c r="O11" s="162">
        <v>50</v>
      </c>
      <c r="P11" s="162">
        <f>ROUND('[1]Output Q-rap 2'!C101,0)</f>
        <v>91</v>
      </c>
      <c r="Q11" s="163"/>
    </row>
    <row r="12" spans="1:17" x14ac:dyDescent="0.2">
      <c r="A12" s="95" t="s">
        <v>5</v>
      </c>
      <c r="B12" s="162">
        <v>25</v>
      </c>
      <c r="C12" s="162">
        <v>24</v>
      </c>
      <c r="D12" s="162">
        <v>22</v>
      </c>
      <c r="E12" s="163">
        <v>31</v>
      </c>
      <c r="F12" s="162">
        <v>27</v>
      </c>
      <c r="G12" s="162">
        <v>30</v>
      </c>
      <c r="H12" s="162">
        <v>27</v>
      </c>
      <c r="I12" s="163">
        <v>33</v>
      </c>
      <c r="J12" s="162">
        <v>19</v>
      </c>
      <c r="K12" s="162">
        <v>13</v>
      </c>
      <c r="L12" s="162">
        <v>30</v>
      </c>
      <c r="M12" s="163">
        <v>19</v>
      </c>
      <c r="N12" s="162">
        <v>3</v>
      </c>
      <c r="O12" s="162">
        <v>-3</v>
      </c>
      <c r="P12" s="162">
        <f>ROUND('[1]Output Q-rap 2'!C102,0)</f>
        <v>24</v>
      </c>
      <c r="Q12" s="163"/>
    </row>
    <row r="13" spans="1:17" x14ac:dyDescent="0.2">
      <c r="A13" s="96" t="s">
        <v>6</v>
      </c>
      <c r="B13" s="82">
        <v>0.31</v>
      </c>
      <c r="C13" s="82">
        <v>0.31</v>
      </c>
      <c r="D13" s="82">
        <v>0.3</v>
      </c>
      <c r="E13" s="94">
        <v>0.37</v>
      </c>
      <c r="F13" s="82">
        <v>0.31</v>
      </c>
      <c r="G13" s="82">
        <v>0.34</v>
      </c>
      <c r="H13" s="82">
        <v>0.33</v>
      </c>
      <c r="I13" s="94">
        <v>0.37</v>
      </c>
      <c r="J13" s="82">
        <v>0.22</v>
      </c>
      <c r="K13" s="82">
        <v>0.21</v>
      </c>
      <c r="L13" s="82">
        <v>0.34</v>
      </c>
      <c r="M13" s="94">
        <v>0.21</v>
      </c>
      <c r="N13" s="82">
        <v>0.05</v>
      </c>
      <c r="O13" s="82">
        <v>-0.05</v>
      </c>
      <c r="P13" s="82">
        <f>'[1]Output Q-rap 2'!$C$103</f>
        <v>0.26113074747207582</v>
      </c>
      <c r="Q13" s="94"/>
    </row>
    <row r="14" spans="1:17" x14ac:dyDescent="0.2">
      <c r="A14" s="95" t="s">
        <v>8</v>
      </c>
      <c r="B14" s="162">
        <v>5</v>
      </c>
      <c r="C14" s="162">
        <v>5</v>
      </c>
      <c r="D14" s="162">
        <v>2</v>
      </c>
      <c r="E14" s="163">
        <v>7</v>
      </c>
      <c r="F14" s="162">
        <v>4</v>
      </c>
      <c r="G14" s="162">
        <v>7</v>
      </c>
      <c r="H14" s="162">
        <v>3</v>
      </c>
      <c r="I14" s="163">
        <v>11</v>
      </c>
      <c r="J14" s="162">
        <v>-8</v>
      </c>
      <c r="K14" s="162">
        <v>-16</v>
      </c>
      <c r="L14" s="162">
        <v>3</v>
      </c>
      <c r="M14" s="163">
        <v>-9</v>
      </c>
      <c r="N14" s="162">
        <v>-23</v>
      </c>
      <c r="O14" s="162">
        <v>-28</v>
      </c>
      <c r="P14" s="162">
        <f>ROUND('[1]Output Q-rap 2'!C104,0)</f>
        <v>-4</v>
      </c>
      <c r="Q14" s="163"/>
    </row>
    <row r="15" spans="1:17" x14ac:dyDescent="0.2">
      <c r="A15" s="97" t="s">
        <v>9</v>
      </c>
      <c r="B15" s="178">
        <v>-1</v>
      </c>
      <c r="C15" s="166">
        <v>-1</v>
      </c>
      <c r="D15" s="166">
        <v>-3</v>
      </c>
      <c r="E15" s="167">
        <v>0</v>
      </c>
      <c r="F15" s="166">
        <v>-2</v>
      </c>
      <c r="G15" s="166">
        <v>1</v>
      </c>
      <c r="H15" s="166">
        <v>-3</v>
      </c>
      <c r="I15" s="167">
        <v>24</v>
      </c>
      <c r="J15" s="166">
        <v>-14</v>
      </c>
      <c r="K15" s="166">
        <v>-28</v>
      </c>
      <c r="L15" s="166">
        <v>-10</v>
      </c>
      <c r="M15" s="167">
        <v>-11</v>
      </c>
      <c r="N15" s="166">
        <v>-28</v>
      </c>
      <c r="O15" s="166">
        <v>-33</v>
      </c>
      <c r="P15" s="166">
        <f>ROUND('[1]Output Q-rap 2'!C105,0)</f>
        <v>-10</v>
      </c>
      <c r="Q15" s="167"/>
    </row>
    <row r="16" spans="1:17" x14ac:dyDescent="0.2">
      <c r="A16" s="95" t="s">
        <v>11</v>
      </c>
      <c r="B16" s="162">
        <v>8</v>
      </c>
      <c r="C16" s="162">
        <v>10</v>
      </c>
      <c r="D16" s="162">
        <v>6</v>
      </c>
      <c r="E16" s="163">
        <v>9</v>
      </c>
      <c r="F16" s="162">
        <v>8</v>
      </c>
      <c r="G16" s="162">
        <v>11</v>
      </c>
      <c r="H16" s="162">
        <v>10</v>
      </c>
      <c r="I16" s="163">
        <v>11</v>
      </c>
      <c r="J16" s="162">
        <v>-3</v>
      </c>
      <c r="K16" s="162">
        <v>-12</v>
      </c>
      <c r="L16" s="162">
        <v>7</v>
      </c>
      <c r="M16" s="163">
        <v>-4</v>
      </c>
      <c r="N16" s="162">
        <v>-17</v>
      </c>
      <c r="O16" s="162">
        <v>-24</v>
      </c>
      <c r="P16" s="162">
        <f>ROUND('[1]Output Q-rap 2'!C106,0)</f>
        <v>2</v>
      </c>
      <c r="Q16" s="163"/>
    </row>
    <row r="17" spans="1:17" x14ac:dyDescent="0.2">
      <c r="A17" s="96" t="s">
        <v>6</v>
      </c>
      <c r="B17" s="82">
        <v>0.1</v>
      </c>
      <c r="C17" s="82">
        <v>0.13</v>
      </c>
      <c r="D17" s="82">
        <v>0.08</v>
      </c>
      <c r="E17" s="94">
        <v>0.11</v>
      </c>
      <c r="F17" s="82">
        <v>0.09</v>
      </c>
      <c r="G17" s="82">
        <v>0.12</v>
      </c>
      <c r="H17" s="82">
        <v>0.12</v>
      </c>
      <c r="I17" s="94">
        <v>0.12</v>
      </c>
      <c r="J17" s="82">
        <v>-0.03</v>
      </c>
      <c r="K17" s="82">
        <v>-0.2</v>
      </c>
      <c r="L17" s="82">
        <v>0.08</v>
      </c>
      <c r="M17" s="94">
        <v>-0.05</v>
      </c>
      <c r="N17" s="82">
        <v>-0.25</v>
      </c>
      <c r="O17" s="82">
        <v>-0.47</v>
      </c>
      <c r="P17" s="82">
        <f>'[1]Output Q-rap 2'!$C$107</f>
        <v>1.9579071430812681E-2</v>
      </c>
      <c r="Q17" s="94"/>
    </row>
    <row r="18" spans="1:17" x14ac:dyDescent="0.2">
      <c r="A18" s="95" t="s">
        <v>12</v>
      </c>
      <c r="B18" s="162">
        <v>4</v>
      </c>
      <c r="C18" s="162">
        <v>5</v>
      </c>
      <c r="D18" s="162">
        <v>1</v>
      </c>
      <c r="E18" s="163">
        <v>5</v>
      </c>
      <c r="F18" s="162">
        <v>4</v>
      </c>
      <c r="G18" s="162">
        <v>6</v>
      </c>
      <c r="H18" s="162">
        <v>6</v>
      </c>
      <c r="I18" s="163">
        <v>6</v>
      </c>
      <c r="J18" s="162">
        <v>-8</v>
      </c>
      <c r="K18" s="162">
        <v>-15</v>
      </c>
      <c r="L18" s="162">
        <v>3</v>
      </c>
      <c r="M18" s="163">
        <v>-9</v>
      </c>
      <c r="N18" s="162">
        <v>-22</v>
      </c>
      <c r="O18" s="162">
        <v>-28</v>
      </c>
      <c r="P18" s="162">
        <f>ROUND('[1]Output Q-rap 2'!C108,0)</f>
        <v>-3</v>
      </c>
      <c r="Q18" s="163"/>
    </row>
    <row r="19" spans="1:17" x14ac:dyDescent="0.2">
      <c r="A19" s="98" t="s">
        <v>6</v>
      </c>
      <c r="B19" s="83">
        <v>0.05</v>
      </c>
      <c r="C19" s="84">
        <v>7.0000000000000007E-2</v>
      </c>
      <c r="D19" s="84">
        <v>0.02</v>
      </c>
      <c r="E19" s="100">
        <v>0.06</v>
      </c>
      <c r="F19" s="84">
        <v>0.04</v>
      </c>
      <c r="G19" s="84">
        <v>0.08</v>
      </c>
      <c r="H19" s="84">
        <v>7.0000000000000007E-2</v>
      </c>
      <c r="I19" s="100">
        <v>7.0000000000000007E-2</v>
      </c>
      <c r="J19" s="84">
        <v>-0.09</v>
      </c>
      <c r="K19" s="84">
        <v>-0.25</v>
      </c>
      <c r="L19" s="84">
        <v>0.03</v>
      </c>
      <c r="M19" s="100">
        <v>-0.1</v>
      </c>
      <c r="N19" s="84">
        <v>-0.31</v>
      </c>
      <c r="O19" s="84">
        <v>-0.55000000000000004</v>
      </c>
      <c r="P19" s="84">
        <f>'[1]Output Q-rap 2'!$C$109</f>
        <v>-3.4800596352213969E-2</v>
      </c>
      <c r="Q19" s="100"/>
    </row>
    <row r="20" spans="1:17" x14ac:dyDescent="0.2">
      <c r="A20" s="95" t="s">
        <v>17</v>
      </c>
      <c r="B20" s="162">
        <v>28</v>
      </c>
      <c r="C20" s="162">
        <v>28</v>
      </c>
      <c r="D20" s="162">
        <v>28</v>
      </c>
      <c r="E20" s="163">
        <v>29</v>
      </c>
      <c r="F20" s="162">
        <v>29</v>
      </c>
      <c r="G20" s="162">
        <v>29</v>
      </c>
      <c r="H20" s="162">
        <v>29</v>
      </c>
      <c r="I20" s="163">
        <v>28</v>
      </c>
      <c r="J20" s="162">
        <v>29</v>
      </c>
      <c r="K20" s="162">
        <v>29</v>
      </c>
      <c r="L20" s="162">
        <v>30</v>
      </c>
      <c r="M20" s="163">
        <v>30</v>
      </c>
      <c r="N20" s="162">
        <v>30</v>
      </c>
      <c r="O20" s="162">
        <v>30</v>
      </c>
      <c r="P20" s="162">
        <f>ROUND('[1]Output Q-rap 2'!C110,0)</f>
        <v>31</v>
      </c>
      <c r="Q20" s="163"/>
    </row>
    <row r="21" spans="1:17" x14ac:dyDescent="0.2">
      <c r="A21" s="95" t="s">
        <v>18</v>
      </c>
      <c r="B21" s="162">
        <v>63</v>
      </c>
      <c r="C21" s="162">
        <v>61</v>
      </c>
      <c r="D21" s="162">
        <v>59</v>
      </c>
      <c r="E21" s="163">
        <v>61</v>
      </c>
      <c r="F21" s="162">
        <v>63</v>
      </c>
      <c r="G21" s="162">
        <v>62</v>
      </c>
      <c r="H21" s="162">
        <v>62</v>
      </c>
      <c r="I21" s="163">
        <v>62</v>
      </c>
      <c r="J21" s="162">
        <v>63</v>
      </c>
      <c r="K21" s="162">
        <v>60</v>
      </c>
      <c r="L21" s="162">
        <v>63</v>
      </c>
      <c r="M21" s="163">
        <v>60</v>
      </c>
      <c r="N21" s="162">
        <v>59</v>
      </c>
      <c r="O21" s="162">
        <v>58</v>
      </c>
      <c r="P21" s="162">
        <f>ROUND('[1]Output Q-rap 2'!C111,0)</f>
        <v>63</v>
      </c>
      <c r="Q21" s="163"/>
    </row>
    <row r="22" spans="1:17" x14ac:dyDescent="0.2">
      <c r="A22" s="97" t="s">
        <v>19</v>
      </c>
      <c r="B22" s="178">
        <v>441</v>
      </c>
      <c r="C22" s="166">
        <v>418</v>
      </c>
      <c r="D22" s="166">
        <v>409</v>
      </c>
      <c r="E22" s="167">
        <v>453</v>
      </c>
      <c r="F22" s="166">
        <v>466</v>
      </c>
      <c r="G22" s="166">
        <v>457</v>
      </c>
      <c r="H22" s="166">
        <v>438</v>
      </c>
      <c r="I22" s="167">
        <v>485</v>
      </c>
      <c r="J22" s="166">
        <v>454</v>
      </c>
      <c r="K22" s="166">
        <v>333</v>
      </c>
      <c r="L22" s="166">
        <v>478</v>
      </c>
      <c r="M22" s="167">
        <v>493</v>
      </c>
      <c r="N22" s="166">
        <v>395</v>
      </c>
      <c r="O22" s="166">
        <v>285</v>
      </c>
      <c r="P22" s="166">
        <f>ROUND('[1]Output Q-rap 2'!C112,0)</f>
        <v>474</v>
      </c>
      <c r="Q22" s="167"/>
    </row>
  </sheetData>
  <mergeCells count="4"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Q22"/>
  <sheetViews>
    <sheetView showGridLines="0" topLeftCell="C1" zoomScale="85" zoomScaleNormal="85" workbookViewId="0">
      <selection activeCell="O36" sqref="O36"/>
    </sheetView>
  </sheetViews>
  <sheetFormatPr baseColWidth="10" defaultColWidth="9" defaultRowHeight="14" x14ac:dyDescent="0.2"/>
  <cols>
    <col min="1" max="1" width="50.6640625" style="1" customWidth="1"/>
    <col min="2" max="9" width="9" style="1"/>
    <col min="10" max="10" width="9" style="1" customWidth="1"/>
    <col min="11" max="16384" width="9" style="1"/>
  </cols>
  <sheetData>
    <row r="2" spans="1:17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7" x14ac:dyDescent="0.2">
      <c r="A3" s="23" t="s">
        <v>133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x14ac:dyDescent="0.2">
      <c r="A5" s="6"/>
      <c r="B5" s="296">
        <v>2018</v>
      </c>
      <c r="C5" s="297"/>
      <c r="D5" s="297"/>
      <c r="E5" s="298"/>
      <c r="F5" s="296">
        <v>2019</v>
      </c>
      <c r="G5" s="297"/>
      <c r="H5" s="297"/>
      <c r="I5" s="298"/>
      <c r="J5" s="296">
        <v>2020</v>
      </c>
      <c r="K5" s="297"/>
      <c r="L5" s="297"/>
      <c r="M5" s="298"/>
      <c r="N5" s="296">
        <v>2021</v>
      </c>
      <c r="O5" s="297"/>
      <c r="P5" s="297"/>
      <c r="Q5" s="298"/>
    </row>
    <row r="6" spans="1:17" x14ac:dyDescent="0.2">
      <c r="A6" s="4"/>
      <c r="B6" s="20" t="s">
        <v>20</v>
      </c>
      <c r="C6" s="21" t="s">
        <v>21</v>
      </c>
      <c r="D6" s="21" t="s">
        <v>22</v>
      </c>
      <c r="E6" s="22" t="s">
        <v>23</v>
      </c>
      <c r="F6" s="20" t="s">
        <v>20</v>
      </c>
      <c r="G6" s="21" t="s">
        <v>21</v>
      </c>
      <c r="H6" s="21" t="s">
        <v>22</v>
      </c>
      <c r="I6" s="22" t="s">
        <v>23</v>
      </c>
      <c r="J6" s="20" t="s">
        <v>20</v>
      </c>
      <c r="K6" s="21" t="s">
        <v>21</v>
      </c>
      <c r="L6" s="21" t="s">
        <v>22</v>
      </c>
      <c r="M6" s="22" t="s">
        <v>23</v>
      </c>
      <c r="N6" s="20" t="s">
        <v>20</v>
      </c>
      <c r="O6" s="21" t="s">
        <v>21</v>
      </c>
      <c r="P6" s="21" t="s">
        <v>22</v>
      </c>
      <c r="Q6" s="22" t="s">
        <v>23</v>
      </c>
    </row>
    <row r="7" spans="1:17" x14ac:dyDescent="0.2">
      <c r="A7" s="5" t="s">
        <v>1</v>
      </c>
      <c r="B7" s="14"/>
      <c r="C7" s="5"/>
      <c r="D7" s="5"/>
      <c r="E7" s="17"/>
      <c r="F7" s="14"/>
      <c r="G7" s="5"/>
      <c r="H7" s="5"/>
      <c r="I7" s="17"/>
      <c r="J7" s="14"/>
      <c r="K7" s="5"/>
      <c r="L7" s="5"/>
      <c r="M7" s="17"/>
      <c r="N7" s="14"/>
      <c r="O7" s="5"/>
      <c r="P7" s="5"/>
      <c r="Q7" s="17"/>
    </row>
    <row r="8" spans="1:17" x14ac:dyDescent="0.2">
      <c r="A8" s="5"/>
      <c r="B8" s="14"/>
      <c r="C8" s="5"/>
      <c r="D8" s="5"/>
      <c r="E8" s="17"/>
      <c r="F8" s="14"/>
      <c r="G8" s="5"/>
      <c r="H8" s="5"/>
      <c r="I8" s="17"/>
      <c r="J8" s="14"/>
      <c r="K8" s="5"/>
      <c r="L8" s="5"/>
      <c r="M8" s="17"/>
      <c r="N8" s="14"/>
      <c r="O8" s="5"/>
      <c r="P8" s="5"/>
      <c r="Q8" s="17"/>
    </row>
    <row r="9" spans="1:17" x14ac:dyDescent="0.2">
      <c r="A9" s="95" t="s">
        <v>2</v>
      </c>
      <c r="B9" s="72"/>
      <c r="C9" s="72"/>
      <c r="D9" s="72"/>
      <c r="E9" s="73"/>
      <c r="F9" s="162">
        <v>112</v>
      </c>
      <c r="G9" s="162">
        <v>106</v>
      </c>
      <c r="H9" s="162">
        <v>100</v>
      </c>
      <c r="I9" s="163">
        <v>105</v>
      </c>
      <c r="J9" s="161">
        <v>106</v>
      </c>
      <c r="K9" s="162">
        <v>39</v>
      </c>
      <c r="L9" s="162">
        <v>88</v>
      </c>
      <c r="M9" s="163">
        <v>62</v>
      </c>
      <c r="N9" s="161">
        <v>0</v>
      </c>
      <c r="O9" s="162">
        <v>42</v>
      </c>
      <c r="P9" s="162">
        <f>ROUND('[1]Output Q-rap 2'!C136,0)</f>
        <v>82</v>
      </c>
      <c r="Q9" s="163"/>
    </row>
    <row r="10" spans="1:17" x14ac:dyDescent="0.2">
      <c r="A10" s="95" t="s">
        <v>3</v>
      </c>
      <c r="B10" s="72"/>
      <c r="C10" s="72"/>
      <c r="D10" s="72"/>
      <c r="E10" s="73"/>
      <c r="F10" s="162">
        <v>18</v>
      </c>
      <c r="G10" s="162">
        <v>19</v>
      </c>
      <c r="H10" s="162">
        <v>21</v>
      </c>
      <c r="I10" s="163">
        <v>23</v>
      </c>
      <c r="J10" s="161">
        <v>28</v>
      </c>
      <c r="K10" s="162">
        <v>48</v>
      </c>
      <c r="L10" s="162">
        <v>12</v>
      </c>
      <c r="M10" s="163">
        <v>25</v>
      </c>
      <c r="N10" s="161">
        <v>59</v>
      </c>
      <c r="O10" s="162">
        <v>32</v>
      </c>
      <c r="P10" s="162">
        <f>ROUND('[1]Output Q-rap 2'!C137,0)</f>
        <v>17</v>
      </c>
      <c r="Q10" s="163"/>
    </row>
    <row r="11" spans="1:17" x14ac:dyDescent="0.2">
      <c r="A11" s="95" t="s">
        <v>4</v>
      </c>
      <c r="B11" s="72"/>
      <c r="C11" s="72"/>
      <c r="D11" s="72"/>
      <c r="E11" s="73"/>
      <c r="F11" s="162">
        <v>130</v>
      </c>
      <c r="G11" s="162">
        <v>125</v>
      </c>
      <c r="H11" s="162">
        <v>121</v>
      </c>
      <c r="I11" s="163">
        <v>128</v>
      </c>
      <c r="J11" s="161">
        <v>134</v>
      </c>
      <c r="K11" s="162">
        <v>86</v>
      </c>
      <c r="L11" s="162">
        <v>101</v>
      </c>
      <c r="M11" s="163">
        <v>87</v>
      </c>
      <c r="N11" s="161">
        <v>59</v>
      </c>
      <c r="O11" s="162">
        <v>74</v>
      </c>
      <c r="P11" s="162">
        <f>ROUND('[1]Output Q-rap 2'!C138,0)</f>
        <v>99</v>
      </c>
      <c r="Q11" s="163"/>
    </row>
    <row r="12" spans="1:17" x14ac:dyDescent="0.2">
      <c r="A12" s="95" t="s">
        <v>5</v>
      </c>
      <c r="B12" s="72"/>
      <c r="C12" s="72"/>
      <c r="D12" s="72"/>
      <c r="E12" s="73"/>
      <c r="F12" s="162">
        <v>29</v>
      </c>
      <c r="G12" s="162">
        <v>22</v>
      </c>
      <c r="H12" s="162">
        <v>11</v>
      </c>
      <c r="I12" s="163">
        <v>24</v>
      </c>
      <c r="J12" s="161">
        <v>14</v>
      </c>
      <c r="K12" s="162">
        <v>0</v>
      </c>
      <c r="L12" s="162">
        <v>11</v>
      </c>
      <c r="M12" s="163">
        <v>0</v>
      </c>
      <c r="N12" s="161">
        <v>7</v>
      </c>
      <c r="O12" s="162">
        <v>3</v>
      </c>
      <c r="P12" s="162">
        <f>ROUND('[1]Output Q-rap 2'!C139,0)</f>
        <v>17</v>
      </c>
      <c r="Q12" s="163"/>
    </row>
    <row r="13" spans="1:17" x14ac:dyDescent="0.2">
      <c r="A13" s="96" t="s">
        <v>6</v>
      </c>
      <c r="B13" s="82"/>
      <c r="C13" s="82"/>
      <c r="D13" s="82"/>
      <c r="E13" s="94"/>
      <c r="F13" s="82">
        <v>0.22</v>
      </c>
      <c r="G13" s="82">
        <v>0.17</v>
      </c>
      <c r="H13" s="82">
        <v>0.09</v>
      </c>
      <c r="I13" s="94">
        <v>0.19</v>
      </c>
      <c r="J13" s="148">
        <v>0.11</v>
      </c>
      <c r="K13" s="82">
        <v>0</v>
      </c>
      <c r="L13" s="82">
        <v>0.11</v>
      </c>
      <c r="M13" s="94">
        <v>0</v>
      </c>
      <c r="N13" s="148">
        <v>0.12</v>
      </c>
      <c r="O13" s="82">
        <v>0.04</v>
      </c>
      <c r="P13" s="82">
        <f>'[1]Output Q-rap 2'!$C$140</f>
        <v>0.16847427683319313</v>
      </c>
      <c r="Q13" s="94"/>
    </row>
    <row r="14" spans="1:17" x14ac:dyDescent="0.2">
      <c r="A14" s="95" t="s">
        <v>8</v>
      </c>
      <c r="B14" s="72"/>
      <c r="C14" s="72"/>
      <c r="D14" s="72"/>
      <c r="E14" s="73"/>
      <c r="F14" s="162">
        <v>-11</v>
      </c>
      <c r="G14" s="162">
        <v>-29</v>
      </c>
      <c r="H14" s="162">
        <v>-35</v>
      </c>
      <c r="I14" s="163">
        <v>-24</v>
      </c>
      <c r="J14" s="161">
        <v>-33</v>
      </c>
      <c r="K14" s="162">
        <v>-106</v>
      </c>
      <c r="L14" s="162">
        <v>-45</v>
      </c>
      <c r="M14" s="163">
        <v>-39</v>
      </c>
      <c r="N14" s="161">
        <v>-29</v>
      </c>
      <c r="O14" s="162">
        <v>-33</v>
      </c>
      <c r="P14" s="162">
        <f>ROUND('[1]Output Q-rap 2'!C141,0)</f>
        <v>-19</v>
      </c>
      <c r="Q14" s="163"/>
    </row>
    <row r="15" spans="1:17" x14ac:dyDescent="0.2">
      <c r="A15" s="97" t="s">
        <v>9</v>
      </c>
      <c r="B15" s="80"/>
      <c r="C15" s="81"/>
      <c r="D15" s="81"/>
      <c r="E15" s="99"/>
      <c r="F15" s="178">
        <v>-16</v>
      </c>
      <c r="G15" s="166">
        <v>-30</v>
      </c>
      <c r="H15" s="166">
        <v>-34</v>
      </c>
      <c r="I15" s="167">
        <v>-52</v>
      </c>
      <c r="J15" s="178">
        <v>-103</v>
      </c>
      <c r="K15" s="166">
        <v>-114</v>
      </c>
      <c r="L15" s="166">
        <v>-53</v>
      </c>
      <c r="M15" s="167">
        <v>-47</v>
      </c>
      <c r="N15" s="178">
        <v>-36</v>
      </c>
      <c r="O15" s="166">
        <v>-42</v>
      </c>
      <c r="P15" s="166">
        <f>ROUND('[1]Output Q-rap 2'!C143,0)</f>
        <v>-27</v>
      </c>
      <c r="Q15" s="167"/>
    </row>
    <row r="16" spans="1:17" x14ac:dyDescent="0.2">
      <c r="A16" s="95" t="s">
        <v>11</v>
      </c>
      <c r="B16" s="72"/>
      <c r="C16" s="72"/>
      <c r="D16" s="72"/>
      <c r="E16" s="73"/>
      <c r="F16" s="162">
        <v>-4</v>
      </c>
      <c r="G16" s="162">
        <v>-12</v>
      </c>
      <c r="H16" s="162">
        <v>-16</v>
      </c>
      <c r="I16" s="163">
        <v>-11</v>
      </c>
      <c r="J16" s="161">
        <v>-20</v>
      </c>
      <c r="K16" s="162">
        <v>-39</v>
      </c>
      <c r="L16" s="162">
        <v>-17</v>
      </c>
      <c r="M16" s="163">
        <v>-30</v>
      </c>
      <c r="N16" s="285">
        <v>-20</v>
      </c>
      <c r="O16" s="162">
        <v>-24</v>
      </c>
      <c r="P16" s="162">
        <f>ROUND('[1]Output Q-rap 2'!C144,0)</f>
        <v>-9</v>
      </c>
      <c r="Q16" s="163"/>
    </row>
    <row r="17" spans="1:17" x14ac:dyDescent="0.2">
      <c r="A17" s="96" t="s">
        <v>6</v>
      </c>
      <c r="B17" s="82"/>
      <c r="C17" s="82"/>
      <c r="D17" s="82"/>
      <c r="E17" s="94"/>
      <c r="F17" s="82">
        <v>-0.03</v>
      </c>
      <c r="G17" s="82">
        <v>-0.1</v>
      </c>
      <c r="H17" s="82">
        <v>-0.14000000000000001</v>
      </c>
      <c r="I17" s="94">
        <v>-0.09</v>
      </c>
      <c r="J17" s="148">
        <v>-0.15</v>
      </c>
      <c r="K17" s="82">
        <v>-0.45</v>
      </c>
      <c r="L17" s="82">
        <v>-0.17</v>
      </c>
      <c r="M17" s="94">
        <v>-0.34</v>
      </c>
      <c r="N17" s="148">
        <v>-0.33</v>
      </c>
      <c r="O17" s="82">
        <v>-0.33</v>
      </c>
      <c r="P17" s="82">
        <f>'[1]Output Q-rap 2'!$C$145</f>
        <v>-8.8865169772453262E-2</v>
      </c>
      <c r="Q17" s="94"/>
    </row>
    <row r="18" spans="1:17" x14ac:dyDescent="0.2">
      <c r="A18" s="95" t="s">
        <v>12</v>
      </c>
      <c r="B18" s="72"/>
      <c r="C18" s="72"/>
      <c r="D18" s="72"/>
      <c r="E18" s="73"/>
      <c r="F18" s="162">
        <v>-12</v>
      </c>
      <c r="G18" s="162">
        <v>-20</v>
      </c>
      <c r="H18" s="162">
        <v>-24</v>
      </c>
      <c r="I18" s="163">
        <v>-19</v>
      </c>
      <c r="J18" s="161">
        <v>-28</v>
      </c>
      <c r="K18" s="162">
        <v>-43</v>
      </c>
      <c r="L18" s="162">
        <v>-23</v>
      </c>
      <c r="M18" s="163">
        <v>-35</v>
      </c>
      <c r="N18" s="161">
        <v>-25</v>
      </c>
      <c r="O18" s="162">
        <v>-29</v>
      </c>
      <c r="P18" s="162">
        <f>ROUND('[1]Output Q-rap 2'!C146,0)</f>
        <v>-15</v>
      </c>
      <c r="Q18" s="163"/>
    </row>
    <row r="19" spans="1:17" x14ac:dyDescent="0.2">
      <c r="A19" s="98" t="s">
        <v>6</v>
      </c>
      <c r="B19" s="83"/>
      <c r="C19" s="84"/>
      <c r="D19" s="84"/>
      <c r="E19" s="100"/>
      <c r="F19" s="83">
        <v>-0.09</v>
      </c>
      <c r="G19" s="84">
        <v>-0.16</v>
      </c>
      <c r="H19" s="84">
        <v>-0.2</v>
      </c>
      <c r="I19" s="100">
        <v>-0.15</v>
      </c>
      <c r="J19" s="83">
        <v>-0.21</v>
      </c>
      <c r="K19" s="84">
        <v>-0.5</v>
      </c>
      <c r="L19" s="84">
        <v>-0.23</v>
      </c>
      <c r="M19" s="100">
        <v>-0.41</v>
      </c>
      <c r="N19" s="83">
        <v>-0.43</v>
      </c>
      <c r="O19" s="84">
        <v>-0.4</v>
      </c>
      <c r="P19" s="84">
        <f>'[1]Output Q-rap 2'!$C$147</f>
        <v>-0.15272386164369603</v>
      </c>
      <c r="Q19" s="100"/>
    </row>
    <row r="20" spans="1:17" x14ac:dyDescent="0.2">
      <c r="A20" s="95" t="s">
        <v>17</v>
      </c>
      <c r="B20" s="72"/>
      <c r="C20" s="72"/>
      <c r="D20" s="72"/>
      <c r="E20" s="73"/>
      <c r="F20" s="162">
        <v>39</v>
      </c>
      <c r="G20" s="162">
        <v>39</v>
      </c>
      <c r="H20" s="162">
        <v>39</v>
      </c>
      <c r="I20" s="163">
        <v>38</v>
      </c>
      <c r="J20" s="161">
        <v>38</v>
      </c>
      <c r="K20" s="162">
        <v>38</v>
      </c>
      <c r="L20" s="162">
        <v>30</v>
      </c>
      <c r="M20" s="163">
        <v>30</v>
      </c>
      <c r="N20" s="161">
        <v>30</v>
      </c>
      <c r="O20" s="162">
        <v>30</v>
      </c>
      <c r="P20" s="162">
        <f>ROUND('[1]Output Q-rap 2'!C148,0)</f>
        <v>29</v>
      </c>
      <c r="Q20" s="163"/>
    </row>
    <row r="21" spans="1:17" x14ac:dyDescent="0.2">
      <c r="A21" s="95" t="s">
        <v>18</v>
      </c>
      <c r="B21" s="72"/>
      <c r="C21" s="72"/>
      <c r="D21" s="72"/>
      <c r="E21" s="73"/>
      <c r="F21" s="162">
        <v>106</v>
      </c>
      <c r="G21" s="162">
        <v>100</v>
      </c>
      <c r="H21" s="162">
        <v>99</v>
      </c>
      <c r="I21" s="163">
        <v>97</v>
      </c>
      <c r="J21" s="161">
        <v>99</v>
      </c>
      <c r="K21" s="162">
        <v>91</v>
      </c>
      <c r="L21" s="162">
        <v>82</v>
      </c>
      <c r="M21" s="163">
        <v>72</v>
      </c>
      <c r="N21" s="161">
        <v>66</v>
      </c>
      <c r="O21" s="162">
        <v>71</v>
      </c>
      <c r="P21" s="162">
        <f>ROUND('[1]Output Q-rap 2'!C149,0)</f>
        <v>78</v>
      </c>
      <c r="Q21" s="163"/>
    </row>
    <row r="22" spans="1:17" x14ac:dyDescent="0.2">
      <c r="A22" s="97" t="s">
        <v>19</v>
      </c>
      <c r="B22" s="80"/>
      <c r="C22" s="81"/>
      <c r="D22" s="81"/>
      <c r="E22" s="99"/>
      <c r="F22" s="178">
        <v>419</v>
      </c>
      <c r="G22" s="166">
        <v>406</v>
      </c>
      <c r="H22" s="166">
        <v>407</v>
      </c>
      <c r="I22" s="167">
        <v>433</v>
      </c>
      <c r="J22" s="178">
        <v>456</v>
      </c>
      <c r="K22" s="166">
        <v>302</v>
      </c>
      <c r="L22" s="166">
        <v>426</v>
      </c>
      <c r="M22" s="167">
        <v>376</v>
      </c>
      <c r="N22" s="178">
        <v>285</v>
      </c>
      <c r="O22" s="166">
        <v>359</v>
      </c>
      <c r="P22" s="166">
        <f>ROUND('[1]Output Q-rap 2'!C150,0)</f>
        <v>418</v>
      </c>
      <c r="Q22" s="167"/>
    </row>
  </sheetData>
  <mergeCells count="4">
    <mergeCell ref="B5:E5"/>
    <mergeCell ref="F5:I5"/>
    <mergeCell ref="J5:M5"/>
    <mergeCell ref="N5:Q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Q60"/>
  <sheetViews>
    <sheetView showGridLines="0" zoomScale="70" zoomScaleNormal="70" workbookViewId="0">
      <selection activeCell="W39" sqref="W39"/>
    </sheetView>
  </sheetViews>
  <sheetFormatPr baseColWidth="10" defaultColWidth="9" defaultRowHeight="14" x14ac:dyDescent="0.2"/>
  <cols>
    <col min="1" max="1" width="50.6640625" style="1" customWidth="1"/>
    <col min="2" max="10" width="9" style="1"/>
    <col min="11" max="11" width="9" style="1" customWidth="1"/>
    <col min="12" max="13" width="9" style="1"/>
    <col min="14" max="14" width="9" style="1" customWidth="1"/>
    <col min="15" max="17" width="9.1640625" style="1" customWidth="1"/>
    <col min="18" max="16384" width="9" style="1"/>
  </cols>
  <sheetData>
    <row r="2" spans="1:17" ht="17" x14ac:dyDescent="0.2">
      <c r="A2" s="23" t="s">
        <v>24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7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x14ac:dyDescent="0.2">
      <c r="A4" s="3"/>
      <c r="B4" s="296">
        <v>2018</v>
      </c>
      <c r="C4" s="297"/>
      <c r="D4" s="297"/>
      <c r="E4" s="297"/>
      <c r="F4" s="296">
        <v>2019</v>
      </c>
      <c r="G4" s="297"/>
      <c r="H4" s="297"/>
      <c r="I4" s="297"/>
      <c r="J4" s="296">
        <v>2020</v>
      </c>
      <c r="K4" s="297"/>
      <c r="L4" s="297"/>
      <c r="M4" s="298"/>
      <c r="N4" s="296">
        <v>2021</v>
      </c>
      <c r="O4" s="297"/>
      <c r="P4" s="297"/>
      <c r="Q4" s="298"/>
    </row>
    <row r="5" spans="1:17" x14ac:dyDescent="0.2">
      <c r="A5" s="4"/>
      <c r="B5" s="20" t="s">
        <v>20</v>
      </c>
      <c r="C5" s="21" t="s">
        <v>21</v>
      </c>
      <c r="D5" s="21" t="s">
        <v>22</v>
      </c>
      <c r="E5" s="21" t="s">
        <v>23</v>
      </c>
      <c r="F5" s="20" t="s">
        <v>20</v>
      </c>
      <c r="G5" s="21" t="s">
        <v>21</v>
      </c>
      <c r="H5" s="21" t="s">
        <v>22</v>
      </c>
      <c r="I5" s="21" t="s">
        <v>23</v>
      </c>
      <c r="J5" s="20" t="s">
        <v>20</v>
      </c>
      <c r="K5" s="21" t="s">
        <v>21</v>
      </c>
      <c r="L5" s="21" t="s">
        <v>22</v>
      </c>
      <c r="M5" s="22" t="s">
        <v>23</v>
      </c>
      <c r="N5" s="20" t="s">
        <v>20</v>
      </c>
      <c r="O5" s="21" t="s">
        <v>21</v>
      </c>
      <c r="P5" s="21" t="s">
        <v>22</v>
      </c>
      <c r="Q5" s="22" t="s">
        <v>23</v>
      </c>
    </row>
    <row r="6" spans="1:17" x14ac:dyDescent="0.2">
      <c r="A6" s="25" t="s">
        <v>25</v>
      </c>
      <c r="B6" s="67"/>
      <c r="C6" s="57"/>
      <c r="D6" s="57"/>
      <c r="E6" s="25"/>
      <c r="F6" s="39"/>
      <c r="G6" s="25"/>
      <c r="H6" s="25"/>
      <c r="I6" s="25"/>
      <c r="J6" s="39"/>
      <c r="K6" s="25"/>
      <c r="L6" s="25"/>
      <c r="M6" s="117"/>
      <c r="N6" s="39"/>
      <c r="O6" s="25"/>
      <c r="P6" s="25"/>
      <c r="Q6" s="117"/>
    </row>
    <row r="7" spans="1:17" x14ac:dyDescent="0.2">
      <c r="A7" s="24"/>
      <c r="B7" s="40"/>
      <c r="C7" s="24"/>
      <c r="D7" s="24"/>
      <c r="E7" s="24"/>
      <c r="F7" s="40"/>
      <c r="G7" s="24"/>
      <c r="H7" s="24"/>
      <c r="I7" s="24"/>
      <c r="J7" s="40"/>
      <c r="K7" s="24"/>
      <c r="L7" s="24"/>
      <c r="M7" s="112"/>
      <c r="N7" s="40"/>
      <c r="O7" s="24"/>
      <c r="P7" s="24"/>
      <c r="Q7" s="112"/>
    </row>
    <row r="8" spans="1:17" x14ac:dyDescent="0.2">
      <c r="A8" s="26" t="s">
        <v>26</v>
      </c>
      <c r="B8" s="179">
        <v>832</v>
      </c>
      <c r="C8" s="180">
        <v>821</v>
      </c>
      <c r="D8" s="180">
        <v>752</v>
      </c>
      <c r="E8" s="180">
        <v>854</v>
      </c>
      <c r="F8" s="179">
        <v>1010</v>
      </c>
      <c r="G8" s="180">
        <v>1003</v>
      </c>
      <c r="H8" s="180">
        <v>938</v>
      </c>
      <c r="I8" s="180">
        <v>1036</v>
      </c>
      <c r="J8" s="179">
        <v>990</v>
      </c>
      <c r="K8" s="180">
        <v>744</v>
      </c>
      <c r="L8" s="180">
        <v>955</v>
      </c>
      <c r="M8" s="181">
        <v>846</v>
      </c>
      <c r="N8" s="179">
        <v>605</v>
      </c>
      <c r="O8" s="180">
        <v>670</v>
      </c>
      <c r="P8" s="180">
        <f>ROUND([1]PL!E10,0)</f>
        <v>1022</v>
      </c>
      <c r="Q8" s="181"/>
    </row>
    <row r="9" spans="1:17" x14ac:dyDescent="0.2">
      <c r="A9" s="27"/>
      <c r="B9" s="182"/>
      <c r="C9" s="183"/>
      <c r="D9" s="183"/>
      <c r="E9" s="183"/>
      <c r="F9" s="182"/>
      <c r="G9" s="183"/>
      <c r="H9" s="183"/>
      <c r="I9" s="183"/>
      <c r="J9" s="182"/>
      <c r="K9" s="183"/>
      <c r="L9" s="183"/>
      <c r="M9" s="184"/>
      <c r="N9" s="182"/>
      <c r="O9" s="183"/>
      <c r="P9" s="183"/>
      <c r="Q9" s="184"/>
    </row>
    <row r="10" spans="1:17" x14ac:dyDescent="0.2">
      <c r="A10" s="103" t="s">
        <v>27</v>
      </c>
      <c r="B10" s="180"/>
      <c r="C10" s="180"/>
      <c r="D10" s="180"/>
      <c r="E10" s="180"/>
      <c r="F10" s="179"/>
      <c r="G10" s="180"/>
      <c r="H10" s="180"/>
      <c r="I10" s="180"/>
      <c r="J10" s="179"/>
      <c r="K10" s="180"/>
      <c r="L10" s="180"/>
      <c r="M10" s="181"/>
      <c r="N10" s="179"/>
      <c r="O10" s="180"/>
      <c r="P10" s="180"/>
      <c r="Q10" s="181"/>
    </row>
    <row r="11" spans="1:17" x14ac:dyDescent="0.2">
      <c r="A11" s="104" t="s">
        <v>28</v>
      </c>
      <c r="B11" s="183">
        <v>-18</v>
      </c>
      <c r="C11" s="183">
        <v>-21</v>
      </c>
      <c r="D11" s="183">
        <v>-18</v>
      </c>
      <c r="E11" s="183">
        <v>-23</v>
      </c>
      <c r="F11" s="182">
        <v>-27</v>
      </c>
      <c r="G11" s="183">
        <v>-28</v>
      </c>
      <c r="H11" s="183">
        <v>-28</v>
      </c>
      <c r="I11" s="183">
        <v>-32</v>
      </c>
      <c r="J11" s="182">
        <v>-43</v>
      </c>
      <c r="K11" s="183">
        <v>-19</v>
      </c>
      <c r="L11" s="183">
        <v>-30</v>
      </c>
      <c r="M11" s="184">
        <v>-31</v>
      </c>
      <c r="N11" s="182">
        <v>-14</v>
      </c>
      <c r="O11" s="183">
        <v>-27</v>
      </c>
      <c r="P11" s="183">
        <f>ROUND([1]PL!E13,0)</f>
        <v>-29</v>
      </c>
      <c r="Q11" s="184"/>
    </row>
    <row r="12" spans="1:17" x14ac:dyDescent="0.2">
      <c r="A12" s="104" t="s">
        <v>29</v>
      </c>
      <c r="B12" s="183">
        <v>-327</v>
      </c>
      <c r="C12" s="183">
        <v>-293</v>
      </c>
      <c r="D12" s="183">
        <v>-267</v>
      </c>
      <c r="E12" s="183">
        <v>-337</v>
      </c>
      <c r="F12" s="182">
        <v>-377</v>
      </c>
      <c r="G12" s="183">
        <v>-346</v>
      </c>
      <c r="H12" s="183">
        <v>-329</v>
      </c>
      <c r="I12" s="183">
        <v>-411</v>
      </c>
      <c r="J12" s="182">
        <v>-394</v>
      </c>
      <c r="K12" s="183">
        <v>-262</v>
      </c>
      <c r="L12" s="183">
        <v>-328</v>
      </c>
      <c r="M12" s="184">
        <v>-369</v>
      </c>
      <c r="N12" s="182">
        <v>-316</v>
      </c>
      <c r="O12" s="183">
        <v>-314</v>
      </c>
      <c r="P12" s="183">
        <f>ROUND([1]PL!E14,0)</f>
        <v>-382</v>
      </c>
      <c r="Q12" s="184"/>
    </row>
    <row r="13" spans="1:17" x14ac:dyDescent="0.2">
      <c r="A13" s="105" t="s">
        <v>30</v>
      </c>
      <c r="B13" s="183">
        <v>-197</v>
      </c>
      <c r="C13" s="183">
        <v>-167</v>
      </c>
      <c r="D13" s="183">
        <v>-158</v>
      </c>
      <c r="E13" s="183">
        <v>-165</v>
      </c>
      <c r="F13" s="182">
        <v>-252</v>
      </c>
      <c r="G13" s="183">
        <v>-228</v>
      </c>
      <c r="H13" s="183">
        <v>-233</v>
      </c>
      <c r="I13" s="183">
        <v>-212</v>
      </c>
      <c r="J13" s="182">
        <v>-266</v>
      </c>
      <c r="K13" s="183">
        <v>-175</v>
      </c>
      <c r="L13" s="183">
        <v>-253</v>
      </c>
      <c r="M13" s="184">
        <v>-231</v>
      </c>
      <c r="N13" s="182">
        <v>-194</v>
      </c>
      <c r="O13" s="183">
        <v>-198</v>
      </c>
      <c r="P13" s="183">
        <f>ROUND([1]PL!E15,0)</f>
        <v>-268</v>
      </c>
      <c r="Q13" s="184"/>
    </row>
    <row r="14" spans="1:17" x14ac:dyDescent="0.2">
      <c r="A14" s="137" t="s">
        <v>31</v>
      </c>
      <c r="B14" s="185">
        <v>-178</v>
      </c>
      <c r="C14" s="185">
        <v>-177</v>
      </c>
      <c r="D14" s="185">
        <v>-181</v>
      </c>
      <c r="E14" s="185">
        <v>-203</v>
      </c>
      <c r="F14" s="165">
        <v>-236</v>
      </c>
      <c r="G14" s="185">
        <v>-247</v>
      </c>
      <c r="H14" s="185">
        <v>-241</v>
      </c>
      <c r="I14" s="185">
        <v>-249</v>
      </c>
      <c r="J14" s="165">
        <v>-263</v>
      </c>
      <c r="K14" s="185">
        <v>-262</v>
      </c>
      <c r="L14" s="185">
        <v>-259</v>
      </c>
      <c r="M14" s="186">
        <v>-260</v>
      </c>
      <c r="N14" s="165">
        <v>-255</v>
      </c>
      <c r="O14" s="185">
        <v>-252</v>
      </c>
      <c r="P14" s="185">
        <f>ROUND([1]PL!E16,0)</f>
        <v>-275</v>
      </c>
      <c r="Q14" s="186"/>
    </row>
    <row r="15" spans="1:17" x14ac:dyDescent="0.2">
      <c r="A15" s="106" t="s">
        <v>32</v>
      </c>
      <c r="B15" s="180">
        <v>-720</v>
      </c>
      <c r="C15" s="180">
        <v>-659</v>
      </c>
      <c r="D15" s="180">
        <v>-624</v>
      </c>
      <c r="E15" s="180">
        <v>-728</v>
      </c>
      <c r="F15" s="179">
        <v>-892</v>
      </c>
      <c r="G15" s="180">
        <v>-848</v>
      </c>
      <c r="H15" s="180">
        <v>-831</v>
      </c>
      <c r="I15" s="180">
        <v>-904</v>
      </c>
      <c r="J15" s="179">
        <v>-967</v>
      </c>
      <c r="K15" s="180">
        <v>-717</v>
      </c>
      <c r="L15" s="180">
        <v>-870</v>
      </c>
      <c r="M15" s="181">
        <v>-891</v>
      </c>
      <c r="N15" s="281">
        <v>-780</v>
      </c>
      <c r="O15" s="180">
        <v>-791</v>
      </c>
      <c r="P15" s="180">
        <f>ROUND([1]PL!E17,0)</f>
        <v>-954</v>
      </c>
      <c r="Q15" s="181"/>
    </row>
    <row r="16" spans="1:17" x14ac:dyDescent="0.2">
      <c r="A16" s="138"/>
      <c r="B16" s="165"/>
      <c r="C16" s="185"/>
      <c r="D16" s="185"/>
      <c r="E16" s="185"/>
      <c r="F16" s="165"/>
      <c r="G16" s="185"/>
      <c r="H16" s="185"/>
      <c r="I16" s="185"/>
      <c r="J16" s="165"/>
      <c r="K16" s="185"/>
      <c r="L16" s="185"/>
      <c r="M16" s="186"/>
      <c r="N16" s="165"/>
      <c r="O16" s="185"/>
      <c r="P16" s="185"/>
      <c r="Q16" s="186"/>
    </row>
    <row r="17" spans="1:17" x14ac:dyDescent="0.2">
      <c r="A17" s="31" t="s">
        <v>7</v>
      </c>
      <c r="B17" s="179">
        <v>112</v>
      </c>
      <c r="C17" s="180">
        <v>162</v>
      </c>
      <c r="D17" s="180">
        <v>128</v>
      </c>
      <c r="E17" s="180">
        <v>126</v>
      </c>
      <c r="F17" s="179">
        <v>118</v>
      </c>
      <c r="G17" s="180">
        <v>155</v>
      </c>
      <c r="H17" s="180">
        <v>107</v>
      </c>
      <c r="I17" s="180">
        <v>132</v>
      </c>
      <c r="J17" s="179">
        <v>23</v>
      </c>
      <c r="K17" s="180">
        <v>26</v>
      </c>
      <c r="L17" s="180">
        <v>85</v>
      </c>
      <c r="M17" s="181">
        <v>-45</v>
      </c>
      <c r="N17" s="179">
        <v>-175</v>
      </c>
      <c r="O17" s="180">
        <v>-121</v>
      </c>
      <c r="P17" s="180">
        <f>ROUND([1]PL!E19,0)</f>
        <v>67</v>
      </c>
      <c r="Q17" s="181"/>
    </row>
    <row r="18" spans="1:17" x14ac:dyDescent="0.2">
      <c r="A18" s="32"/>
      <c r="B18" s="187"/>
      <c r="C18" s="188"/>
      <c r="D18" s="188"/>
      <c r="E18" s="188"/>
      <c r="F18" s="187"/>
      <c r="G18" s="188"/>
      <c r="H18" s="188"/>
      <c r="I18" s="188"/>
      <c r="J18" s="187"/>
      <c r="K18" s="188"/>
      <c r="L18" s="188"/>
      <c r="M18" s="189"/>
      <c r="N18" s="187"/>
      <c r="O18" s="188"/>
      <c r="P18" s="188"/>
      <c r="Q18" s="189"/>
    </row>
    <row r="19" spans="1:17" x14ac:dyDescent="0.2">
      <c r="A19" s="139" t="s">
        <v>134</v>
      </c>
      <c r="B19" s="165">
        <v>0</v>
      </c>
      <c r="C19" s="185">
        <v>0</v>
      </c>
      <c r="D19" s="185">
        <v>0</v>
      </c>
      <c r="E19" s="185">
        <v>-265</v>
      </c>
      <c r="F19" s="165">
        <v>0</v>
      </c>
      <c r="G19" s="185">
        <v>0</v>
      </c>
      <c r="H19" s="185">
        <v>0</v>
      </c>
      <c r="I19" s="185">
        <v>0</v>
      </c>
      <c r="J19" s="165">
        <v>0</v>
      </c>
      <c r="K19" s="185">
        <v>-62</v>
      </c>
      <c r="L19" s="185">
        <v>-16</v>
      </c>
      <c r="M19" s="186">
        <v>0</v>
      </c>
      <c r="N19" s="165">
        <v>0</v>
      </c>
      <c r="O19" s="185">
        <v>0</v>
      </c>
      <c r="P19" s="185">
        <f>ROUND([1]PL!E21,0)</f>
        <v>1</v>
      </c>
      <c r="Q19" s="186"/>
    </row>
    <row r="20" spans="1:17" x14ac:dyDescent="0.2">
      <c r="A20" s="107" t="s">
        <v>33</v>
      </c>
      <c r="B20" s="180">
        <v>112</v>
      </c>
      <c r="C20" s="180">
        <v>162</v>
      </c>
      <c r="D20" s="180">
        <v>128</v>
      </c>
      <c r="E20" s="180">
        <v>-139</v>
      </c>
      <c r="F20" s="179">
        <v>118</v>
      </c>
      <c r="G20" s="180">
        <v>155</v>
      </c>
      <c r="H20" s="180">
        <v>107</v>
      </c>
      <c r="I20" s="180">
        <v>132</v>
      </c>
      <c r="J20" s="179">
        <v>23</v>
      </c>
      <c r="K20" s="180">
        <v>-36</v>
      </c>
      <c r="L20" s="180">
        <v>69</v>
      </c>
      <c r="M20" s="181">
        <v>-45</v>
      </c>
      <c r="N20" s="179">
        <v>-175</v>
      </c>
      <c r="O20" s="180">
        <v>-121</v>
      </c>
      <c r="P20" s="180">
        <f>ROUND([1]PL!E22,0)</f>
        <v>30</v>
      </c>
      <c r="Q20" s="181"/>
    </row>
    <row r="21" spans="1:17" x14ac:dyDescent="0.2">
      <c r="A21" s="108"/>
      <c r="B21" s="188"/>
      <c r="C21" s="188"/>
      <c r="D21" s="188"/>
      <c r="E21" s="188"/>
      <c r="F21" s="187"/>
      <c r="G21" s="188"/>
      <c r="H21" s="188"/>
      <c r="I21" s="188"/>
      <c r="J21" s="187"/>
      <c r="K21" s="188"/>
      <c r="L21" s="188"/>
      <c r="M21" s="189"/>
      <c r="N21" s="187"/>
      <c r="O21" s="188"/>
      <c r="P21" s="188"/>
      <c r="Q21" s="189"/>
    </row>
    <row r="22" spans="1:17" x14ac:dyDescent="0.2">
      <c r="A22" s="109" t="s">
        <v>34</v>
      </c>
      <c r="B22" s="183">
        <v>0</v>
      </c>
      <c r="C22" s="183">
        <v>0</v>
      </c>
      <c r="D22" s="183">
        <v>0</v>
      </c>
      <c r="E22" s="183">
        <v>0</v>
      </c>
      <c r="F22" s="182">
        <v>0</v>
      </c>
      <c r="G22" s="183">
        <v>0</v>
      </c>
      <c r="H22" s="183">
        <v>0</v>
      </c>
      <c r="I22" s="183">
        <v>1</v>
      </c>
      <c r="J22" s="182">
        <v>0</v>
      </c>
      <c r="K22" s="183">
        <v>0</v>
      </c>
      <c r="L22" s="183">
        <v>0</v>
      </c>
      <c r="M22" s="184">
        <v>0</v>
      </c>
      <c r="N22" s="182">
        <v>0</v>
      </c>
      <c r="O22" s="183">
        <v>0</v>
      </c>
      <c r="P22" s="183">
        <f>ROUND([1]PL!E24,0)</f>
        <v>-7</v>
      </c>
      <c r="Q22" s="184"/>
    </row>
    <row r="23" spans="1:17" x14ac:dyDescent="0.2">
      <c r="A23" s="109" t="s">
        <v>35</v>
      </c>
      <c r="B23" s="183">
        <v>-17</v>
      </c>
      <c r="C23" s="183">
        <v>4</v>
      </c>
      <c r="D23" s="183">
        <v>6</v>
      </c>
      <c r="E23" s="183">
        <v>29</v>
      </c>
      <c r="F23" s="182">
        <v>31</v>
      </c>
      <c r="G23" s="183">
        <v>4</v>
      </c>
      <c r="H23" s="183">
        <v>5</v>
      </c>
      <c r="I23" s="183">
        <v>2</v>
      </c>
      <c r="J23" s="182">
        <v>61</v>
      </c>
      <c r="K23" s="183">
        <v>9</v>
      </c>
      <c r="L23" s="183">
        <v>18</v>
      </c>
      <c r="M23" s="184">
        <v>20</v>
      </c>
      <c r="N23" s="182">
        <v>21</v>
      </c>
      <c r="O23" s="183">
        <v>17</v>
      </c>
      <c r="P23" s="183">
        <f>ROUND([1]PL!E25,0)</f>
        <v>-46</v>
      </c>
      <c r="Q23" s="184"/>
    </row>
    <row r="24" spans="1:17" x14ac:dyDescent="0.2">
      <c r="A24" s="105" t="s">
        <v>36</v>
      </c>
      <c r="B24" s="183">
        <v>-58</v>
      </c>
      <c r="C24" s="183">
        <v>-57</v>
      </c>
      <c r="D24" s="183">
        <v>-58</v>
      </c>
      <c r="E24" s="183">
        <v>-62</v>
      </c>
      <c r="F24" s="182">
        <v>-65</v>
      </c>
      <c r="G24" s="183">
        <v>-63</v>
      </c>
      <c r="H24" s="183">
        <v>-64</v>
      </c>
      <c r="I24" s="183">
        <v>-61</v>
      </c>
      <c r="J24" s="182">
        <v>-63</v>
      </c>
      <c r="K24" s="183">
        <v>-64</v>
      </c>
      <c r="L24" s="183">
        <v>-70</v>
      </c>
      <c r="M24" s="184">
        <v>-71</v>
      </c>
      <c r="N24" s="182">
        <v>-73</v>
      </c>
      <c r="O24" s="183">
        <v>-73</v>
      </c>
      <c r="P24" s="183">
        <f>ROUND([1]PL!E26,0)</f>
        <v>0</v>
      </c>
      <c r="Q24" s="184"/>
    </row>
    <row r="25" spans="1:17" x14ac:dyDescent="0.2">
      <c r="A25" s="140" t="s">
        <v>37</v>
      </c>
      <c r="B25" s="185">
        <v>3</v>
      </c>
      <c r="C25" s="185">
        <v>-21</v>
      </c>
      <c r="D25" s="185">
        <v>-2</v>
      </c>
      <c r="E25" s="185">
        <v>-6</v>
      </c>
      <c r="F25" s="165">
        <v>-4</v>
      </c>
      <c r="G25" s="185">
        <v>-2</v>
      </c>
      <c r="H25" s="185">
        <v>-11</v>
      </c>
      <c r="I25" s="185">
        <v>-38</v>
      </c>
      <c r="J25" s="165">
        <v>-56</v>
      </c>
      <c r="K25" s="185">
        <v>-17</v>
      </c>
      <c r="L25" s="185">
        <v>-23</v>
      </c>
      <c r="M25" s="186">
        <v>-11</v>
      </c>
      <c r="N25" s="165">
        <v>-38</v>
      </c>
      <c r="O25" s="185">
        <v>-14</v>
      </c>
      <c r="P25" s="185">
        <f>ROUND([1]PL!E27,0)</f>
        <v>21</v>
      </c>
      <c r="Q25" s="186"/>
    </row>
    <row r="26" spans="1:17" x14ac:dyDescent="0.2">
      <c r="A26" s="110" t="s">
        <v>38</v>
      </c>
      <c r="B26" s="180">
        <v>-72</v>
      </c>
      <c r="C26" s="180">
        <v>-74</v>
      </c>
      <c r="D26" s="180">
        <v>-55</v>
      </c>
      <c r="E26" s="180">
        <v>-40</v>
      </c>
      <c r="F26" s="179">
        <v>-38</v>
      </c>
      <c r="G26" s="180">
        <v>-61</v>
      </c>
      <c r="H26" s="180">
        <v>-70</v>
      </c>
      <c r="I26" s="180">
        <v>-96</v>
      </c>
      <c r="J26" s="179">
        <v>-57</v>
      </c>
      <c r="K26" s="180">
        <v>-72</v>
      </c>
      <c r="L26" s="180">
        <v>-75</v>
      </c>
      <c r="M26" s="181">
        <v>-62</v>
      </c>
      <c r="N26" s="179">
        <v>-90</v>
      </c>
      <c r="O26" s="180">
        <v>-70</v>
      </c>
      <c r="P26" s="180">
        <f>ROUND([1]PL!E28,0)</f>
        <v>0</v>
      </c>
      <c r="Q26" s="181"/>
    </row>
    <row r="27" spans="1:17" x14ac:dyDescent="0.2">
      <c r="A27" s="141"/>
      <c r="B27" s="185">
        <v>0</v>
      </c>
      <c r="C27" s="185">
        <v>0</v>
      </c>
      <c r="D27" s="185">
        <v>0</v>
      </c>
      <c r="E27" s="185">
        <v>0</v>
      </c>
      <c r="F27" s="165">
        <v>0</v>
      </c>
      <c r="G27" s="185">
        <v>0</v>
      </c>
      <c r="H27" s="185">
        <v>0</v>
      </c>
      <c r="I27" s="185">
        <v>0</v>
      </c>
      <c r="J27" s="165">
        <v>0</v>
      </c>
      <c r="K27" s="185">
        <v>0</v>
      </c>
      <c r="L27" s="185">
        <v>0</v>
      </c>
      <c r="M27" s="186"/>
      <c r="N27" s="165"/>
      <c r="O27" s="185"/>
      <c r="P27" s="185"/>
      <c r="Q27" s="186"/>
    </row>
    <row r="28" spans="1:17" x14ac:dyDescent="0.2">
      <c r="A28" s="111" t="s">
        <v>39</v>
      </c>
      <c r="B28" s="180">
        <v>40</v>
      </c>
      <c r="C28" s="180">
        <v>88</v>
      </c>
      <c r="D28" s="180">
        <v>73</v>
      </c>
      <c r="E28" s="180">
        <v>-178</v>
      </c>
      <c r="F28" s="179">
        <v>80</v>
      </c>
      <c r="G28" s="180">
        <v>94</v>
      </c>
      <c r="H28" s="180">
        <v>37</v>
      </c>
      <c r="I28" s="180">
        <v>36</v>
      </c>
      <c r="J28" s="179">
        <v>-34</v>
      </c>
      <c r="K28" s="180">
        <v>-108</v>
      </c>
      <c r="L28" s="180">
        <v>-6</v>
      </c>
      <c r="M28" s="181">
        <v>-107</v>
      </c>
      <c r="N28" s="179">
        <v>-265</v>
      </c>
      <c r="O28" s="180">
        <v>-190</v>
      </c>
      <c r="P28" s="180">
        <f>ROUND([1]PL!E30,0)</f>
        <v>12</v>
      </c>
      <c r="Q28" s="181"/>
    </row>
    <row r="29" spans="1:17" x14ac:dyDescent="0.2">
      <c r="A29" s="105"/>
      <c r="B29" s="183"/>
      <c r="C29" s="183"/>
      <c r="D29" s="183"/>
      <c r="E29" s="183"/>
      <c r="F29" s="182"/>
      <c r="G29" s="183"/>
      <c r="H29" s="183"/>
      <c r="I29" s="183"/>
      <c r="J29" s="182"/>
      <c r="K29" s="183"/>
      <c r="L29" s="183"/>
      <c r="M29" s="184"/>
      <c r="N29" s="182"/>
      <c r="O29" s="183"/>
      <c r="P29" s="183"/>
      <c r="Q29" s="184"/>
    </row>
    <row r="30" spans="1:17" x14ac:dyDescent="0.2">
      <c r="A30" s="140" t="s">
        <v>40</v>
      </c>
      <c r="B30" s="185">
        <v>-9</v>
      </c>
      <c r="C30" s="185">
        <v>-20</v>
      </c>
      <c r="D30" s="185">
        <v>-20</v>
      </c>
      <c r="E30" s="185">
        <v>22</v>
      </c>
      <c r="F30" s="165">
        <v>-18</v>
      </c>
      <c r="G30" s="185">
        <v>-20</v>
      </c>
      <c r="H30" s="185">
        <v>-6</v>
      </c>
      <c r="I30" s="185">
        <v>-17</v>
      </c>
      <c r="J30" s="165">
        <v>-63</v>
      </c>
      <c r="K30" s="185">
        <v>-6</v>
      </c>
      <c r="L30" s="185">
        <v>-12</v>
      </c>
      <c r="M30" s="186">
        <v>12</v>
      </c>
      <c r="N30" s="165">
        <v>44</v>
      </c>
      <c r="O30" s="185">
        <v>27</v>
      </c>
      <c r="P30" s="185">
        <f>ROUND([1]PL!E32,0)</f>
        <v>0</v>
      </c>
      <c r="Q30" s="186"/>
    </row>
    <row r="31" spans="1:17" x14ac:dyDescent="0.2">
      <c r="A31" s="142" t="s">
        <v>9</v>
      </c>
      <c r="B31" s="190">
        <v>31</v>
      </c>
      <c r="C31" s="190">
        <v>68</v>
      </c>
      <c r="D31" s="190">
        <v>53</v>
      </c>
      <c r="E31" s="190">
        <v>-157</v>
      </c>
      <c r="F31" s="191">
        <v>63</v>
      </c>
      <c r="G31" s="190">
        <v>74</v>
      </c>
      <c r="H31" s="190">
        <v>31</v>
      </c>
      <c r="I31" s="190">
        <v>19</v>
      </c>
      <c r="J31" s="191">
        <v>-97</v>
      </c>
      <c r="K31" s="190">
        <v>-114</v>
      </c>
      <c r="L31" s="190">
        <v>-18</v>
      </c>
      <c r="M31" s="192">
        <v>-95</v>
      </c>
      <c r="N31" s="191">
        <v>-221</v>
      </c>
      <c r="O31" s="190">
        <v>-163</v>
      </c>
      <c r="P31" s="190">
        <f>ROUND([1]PL!E33,0)</f>
        <v>0</v>
      </c>
      <c r="Q31" s="192"/>
    </row>
    <row r="32" spans="1:17" x14ac:dyDescent="0.2">
      <c r="A32" s="112"/>
      <c r="B32" s="183"/>
      <c r="C32" s="183"/>
      <c r="D32" s="183"/>
      <c r="E32" s="183"/>
      <c r="F32" s="182"/>
      <c r="G32" s="183"/>
      <c r="H32" s="183"/>
      <c r="I32" s="183"/>
      <c r="J32" s="182"/>
      <c r="K32" s="183"/>
      <c r="L32" s="183"/>
      <c r="M32" s="184"/>
      <c r="N32" s="182"/>
      <c r="O32" s="183"/>
      <c r="P32" s="183"/>
      <c r="Q32" s="184"/>
    </row>
    <row r="33" spans="1:17" x14ac:dyDescent="0.2">
      <c r="A33" s="112"/>
      <c r="B33" s="183"/>
      <c r="C33" s="183"/>
      <c r="D33" s="183"/>
      <c r="E33" s="183"/>
      <c r="F33" s="182"/>
      <c r="G33" s="183"/>
      <c r="H33" s="183"/>
      <c r="I33" s="183"/>
      <c r="J33" s="182"/>
      <c r="K33" s="183"/>
      <c r="L33" s="183"/>
      <c r="M33" s="184"/>
      <c r="N33" s="182"/>
      <c r="O33" s="183"/>
      <c r="P33" s="183"/>
      <c r="Q33" s="184"/>
    </row>
    <row r="34" spans="1:17" x14ac:dyDescent="0.2">
      <c r="A34" s="113" t="s">
        <v>41</v>
      </c>
      <c r="B34" s="180"/>
      <c r="C34" s="180"/>
      <c r="D34" s="180"/>
      <c r="E34" s="180"/>
      <c r="F34" s="179"/>
      <c r="G34" s="180"/>
      <c r="H34" s="180"/>
      <c r="I34" s="180"/>
      <c r="J34" s="179"/>
      <c r="K34" s="180"/>
      <c r="L34" s="180"/>
      <c r="M34" s="181"/>
      <c r="N34" s="179"/>
      <c r="O34" s="180"/>
      <c r="P34" s="180"/>
      <c r="Q34" s="181"/>
    </row>
    <row r="35" spans="1:17" x14ac:dyDescent="0.2">
      <c r="A35" s="114" t="s">
        <v>42</v>
      </c>
      <c r="B35" s="183">
        <v>32</v>
      </c>
      <c r="C35" s="183">
        <v>67</v>
      </c>
      <c r="D35" s="183">
        <v>52</v>
      </c>
      <c r="E35" s="183">
        <v>-157</v>
      </c>
      <c r="F35" s="182">
        <v>63</v>
      </c>
      <c r="G35" s="183">
        <v>74</v>
      </c>
      <c r="H35" s="183">
        <v>31</v>
      </c>
      <c r="I35" s="183">
        <v>19</v>
      </c>
      <c r="J35" s="182">
        <v>-97</v>
      </c>
      <c r="K35" s="183">
        <v>-114</v>
      </c>
      <c r="L35" s="183">
        <v>-18</v>
      </c>
      <c r="M35" s="184">
        <v>-95</v>
      </c>
      <c r="N35" s="182">
        <v>-221</v>
      </c>
      <c r="O35" s="183">
        <v>-163</v>
      </c>
      <c r="P35" s="183">
        <f>ROUND([1]PL!E37,0)</f>
        <v>0</v>
      </c>
      <c r="Q35" s="184"/>
    </row>
    <row r="36" spans="1:17" x14ac:dyDescent="0.2">
      <c r="A36" s="143" t="s">
        <v>43</v>
      </c>
      <c r="B36" s="185">
        <v>0</v>
      </c>
      <c r="C36" s="185">
        <v>1</v>
      </c>
      <c r="D36" s="185">
        <v>1</v>
      </c>
      <c r="E36" s="185">
        <v>0</v>
      </c>
      <c r="F36" s="165">
        <v>-1</v>
      </c>
      <c r="G36" s="185">
        <v>0</v>
      </c>
      <c r="H36" s="185">
        <v>0</v>
      </c>
      <c r="I36" s="185">
        <v>0</v>
      </c>
      <c r="J36" s="165">
        <v>0</v>
      </c>
      <c r="K36" s="185">
        <v>0</v>
      </c>
      <c r="L36" s="185">
        <v>0</v>
      </c>
      <c r="M36" s="186">
        <v>0</v>
      </c>
      <c r="N36" s="165">
        <v>0</v>
      </c>
      <c r="O36" s="185">
        <v>0</v>
      </c>
      <c r="P36" s="185">
        <f>ROUND([1]PL!E38,0)</f>
        <v>0</v>
      </c>
      <c r="Q36" s="186"/>
    </row>
    <row r="37" spans="1:17" x14ac:dyDescent="0.2">
      <c r="A37" s="144" t="s">
        <v>44</v>
      </c>
      <c r="B37" s="190">
        <v>32</v>
      </c>
      <c r="C37" s="190">
        <v>68</v>
      </c>
      <c r="D37" s="190">
        <v>53</v>
      </c>
      <c r="E37" s="190">
        <v>-157</v>
      </c>
      <c r="F37" s="191">
        <v>63</v>
      </c>
      <c r="G37" s="190">
        <v>74</v>
      </c>
      <c r="H37" s="190">
        <v>31</v>
      </c>
      <c r="I37" s="190">
        <v>19</v>
      </c>
      <c r="J37" s="191">
        <v>-97</v>
      </c>
      <c r="K37" s="190">
        <v>-114</v>
      </c>
      <c r="L37" s="190">
        <v>-18</v>
      </c>
      <c r="M37" s="192">
        <v>-95</v>
      </c>
      <c r="N37" s="191">
        <v>-221</v>
      </c>
      <c r="O37" s="190">
        <v>-163</v>
      </c>
      <c r="P37" s="190">
        <f>ROUND([1]PL!E39,0)</f>
        <v>0</v>
      </c>
      <c r="Q37" s="192"/>
    </row>
    <row r="38" spans="1:17" x14ac:dyDescent="0.2">
      <c r="A38" s="115"/>
      <c r="B38" s="183"/>
      <c r="C38" s="183"/>
      <c r="D38" s="183"/>
      <c r="E38" s="183"/>
      <c r="F38" s="193"/>
      <c r="G38" s="194"/>
      <c r="H38" s="194"/>
      <c r="I38" s="194"/>
      <c r="J38" s="193"/>
      <c r="K38" s="194"/>
      <c r="L38" s="194"/>
      <c r="M38" s="195"/>
      <c r="N38" s="193"/>
      <c r="O38" s="194"/>
      <c r="P38" s="194"/>
      <c r="Q38" s="195"/>
    </row>
    <row r="39" spans="1:17" x14ac:dyDescent="0.2">
      <c r="A39" s="116" t="s">
        <v>45</v>
      </c>
      <c r="B39" s="180"/>
      <c r="C39" s="180"/>
      <c r="D39" s="180"/>
      <c r="E39" s="180"/>
      <c r="F39" s="196"/>
      <c r="G39" s="197"/>
      <c r="H39" s="197"/>
      <c r="I39" s="197"/>
      <c r="J39" s="196"/>
      <c r="K39" s="197"/>
      <c r="L39" s="197"/>
      <c r="M39" s="198"/>
      <c r="N39" s="196"/>
      <c r="O39" s="197"/>
      <c r="P39" s="197"/>
      <c r="Q39" s="198"/>
    </row>
    <row r="40" spans="1:17" x14ac:dyDescent="0.2">
      <c r="A40" s="116"/>
      <c r="B40" s="180"/>
      <c r="C40" s="180"/>
      <c r="D40" s="180"/>
      <c r="E40" s="180"/>
      <c r="F40" s="196"/>
      <c r="G40" s="197"/>
      <c r="H40" s="197"/>
      <c r="I40" s="197"/>
      <c r="J40" s="196"/>
      <c r="K40" s="197"/>
      <c r="L40" s="197"/>
      <c r="M40" s="198"/>
      <c r="N40" s="196"/>
      <c r="O40" s="197"/>
      <c r="P40" s="197"/>
      <c r="Q40" s="198"/>
    </row>
    <row r="41" spans="1:17" ht="14.25" customHeight="1" x14ac:dyDescent="0.2">
      <c r="A41" s="101" t="s">
        <v>46</v>
      </c>
      <c r="B41" s="120">
        <v>0</v>
      </c>
      <c r="C41" s="120">
        <v>2.38</v>
      </c>
      <c r="D41" s="120">
        <v>0.46</v>
      </c>
      <c r="E41" s="120">
        <v>-1.4</v>
      </c>
      <c r="F41" s="121">
        <v>0.56000000000000005</v>
      </c>
      <c r="G41" s="122">
        <v>0.66</v>
      </c>
      <c r="H41" s="122">
        <v>0.28000000000000003</v>
      </c>
      <c r="I41" s="122">
        <v>0.12</v>
      </c>
      <c r="J41" s="121">
        <v>-0.56999999999999995</v>
      </c>
      <c r="K41" s="122">
        <v>-0.67</v>
      </c>
      <c r="L41" s="122">
        <v>-0.11</v>
      </c>
      <c r="M41" s="149">
        <v>-0.55000000000000004</v>
      </c>
      <c r="N41" s="121">
        <v>-1.2928856716670134</v>
      </c>
      <c r="O41" s="122">
        <v>-0.95</v>
      </c>
      <c r="P41" s="122">
        <f>[1]PL!$E$43</f>
        <v>0</v>
      </c>
      <c r="Q41" s="149"/>
    </row>
    <row r="42" spans="1:17" ht="14.25" customHeight="1" x14ac:dyDescent="0.2">
      <c r="A42" s="102" t="s">
        <v>47</v>
      </c>
      <c r="B42" s="123">
        <v>0</v>
      </c>
      <c r="C42" s="123">
        <v>2.38</v>
      </c>
      <c r="D42" s="123">
        <v>0.46</v>
      </c>
      <c r="E42" s="123">
        <v>-1.4</v>
      </c>
      <c r="F42" s="124">
        <v>0.56000000000000005</v>
      </c>
      <c r="G42" s="125">
        <v>0.66</v>
      </c>
      <c r="H42" s="125">
        <v>0.28000000000000003</v>
      </c>
      <c r="I42" s="125">
        <v>0.12</v>
      </c>
      <c r="J42" s="124">
        <v>-0.56999999999999995</v>
      </c>
      <c r="K42" s="125">
        <v>-0.67</v>
      </c>
      <c r="L42" s="125">
        <v>-0.11</v>
      </c>
      <c r="M42" s="150">
        <v>-0.55000000000000004</v>
      </c>
      <c r="N42" s="124">
        <v>-1.2889194229734093</v>
      </c>
      <c r="O42" s="125">
        <v>-0.95</v>
      </c>
      <c r="P42" s="125">
        <f>[1]PL!$E$44</f>
        <v>0</v>
      </c>
      <c r="Q42" s="150"/>
    </row>
    <row r="43" spans="1:17" ht="14.25" customHeight="1" x14ac:dyDescent="0.2">
      <c r="A43" s="38"/>
      <c r="B43" s="85"/>
      <c r="C43" s="85"/>
      <c r="D43" s="86"/>
      <c r="E43" s="92"/>
      <c r="F43" s="44"/>
      <c r="G43" s="44"/>
      <c r="H43" s="38"/>
      <c r="I43" s="44"/>
      <c r="J43" s="44"/>
      <c r="K43" s="44"/>
      <c r="L43" s="44"/>
      <c r="M43" s="38"/>
      <c r="N43" s="44"/>
      <c r="O43" s="44"/>
      <c r="P43" s="44"/>
      <c r="Q43" s="38"/>
    </row>
    <row r="44" spans="1:17" x14ac:dyDescent="0.2">
      <c r="A44" s="36"/>
      <c r="B44" s="43"/>
      <c r="C44" s="43"/>
      <c r="D44" s="36"/>
      <c r="E44" s="43"/>
      <c r="F44" s="43"/>
      <c r="G44" s="43"/>
      <c r="H44" s="36"/>
      <c r="I44" s="43"/>
      <c r="J44" s="43"/>
      <c r="K44" s="43"/>
      <c r="L44" s="43"/>
      <c r="M44" s="36"/>
      <c r="N44" s="43"/>
      <c r="O44" s="43"/>
      <c r="P44" s="43"/>
      <c r="Q44" s="36"/>
    </row>
    <row r="45" spans="1:17" ht="17" x14ac:dyDescent="0.2">
      <c r="A45" s="23" t="s">
        <v>48</v>
      </c>
      <c r="B45" s="87"/>
      <c r="C45" s="87"/>
      <c r="D45" s="88"/>
      <c r="E45" s="87"/>
      <c r="F45" s="45"/>
      <c r="G45" s="45"/>
      <c r="H45" s="42"/>
      <c r="I45" s="45"/>
      <c r="J45" s="45"/>
      <c r="K45" s="45"/>
      <c r="L45" s="45"/>
      <c r="M45" s="42"/>
      <c r="N45" s="45"/>
      <c r="O45" s="45"/>
      <c r="P45" s="45"/>
      <c r="Q45" s="42"/>
    </row>
    <row r="46" spans="1:17" x14ac:dyDescent="0.2">
      <c r="A46" s="47"/>
      <c r="B46" s="89"/>
      <c r="C46" s="89"/>
      <c r="D46" s="90"/>
      <c r="E46" s="89"/>
      <c r="F46" s="70"/>
      <c r="G46" s="70"/>
      <c r="H46" s="47"/>
      <c r="I46" s="70"/>
      <c r="J46" s="70"/>
      <c r="K46" s="70"/>
      <c r="L46" s="70"/>
      <c r="M46" s="47"/>
      <c r="N46" s="70"/>
      <c r="O46" s="70"/>
      <c r="P46" s="70"/>
      <c r="Q46" s="47"/>
    </row>
    <row r="47" spans="1:17" x14ac:dyDescent="0.2">
      <c r="A47" s="117" t="s">
        <v>25</v>
      </c>
      <c r="B47" s="91"/>
      <c r="C47" s="91"/>
      <c r="D47" s="57"/>
      <c r="E47" s="91"/>
      <c r="F47" s="69"/>
      <c r="G47" s="46"/>
      <c r="H47" s="25"/>
      <c r="I47" s="46"/>
      <c r="J47" s="69"/>
      <c r="K47" s="46"/>
      <c r="L47" s="46"/>
      <c r="M47" s="151"/>
      <c r="N47" s="69"/>
      <c r="O47" s="46"/>
      <c r="P47" s="46"/>
      <c r="Q47" s="151"/>
    </row>
    <row r="48" spans="1:17" x14ac:dyDescent="0.2">
      <c r="A48" s="117"/>
      <c r="B48" s="91"/>
      <c r="C48" s="91"/>
      <c r="D48" s="57"/>
      <c r="E48" s="91"/>
      <c r="F48" s="69"/>
      <c r="G48" s="46"/>
      <c r="H48" s="25"/>
      <c r="I48" s="46"/>
      <c r="J48" s="69"/>
      <c r="K48" s="46"/>
      <c r="L48" s="46"/>
      <c r="M48" s="152"/>
      <c r="N48" s="69"/>
      <c r="O48" s="46"/>
      <c r="P48" s="46"/>
      <c r="Q48" s="152"/>
    </row>
    <row r="49" spans="1:17" x14ac:dyDescent="0.2">
      <c r="A49" s="118" t="s">
        <v>49</v>
      </c>
      <c r="B49" s="202">
        <v>32</v>
      </c>
      <c r="C49" s="202">
        <v>68</v>
      </c>
      <c r="D49" s="202">
        <v>53</v>
      </c>
      <c r="E49" s="202">
        <v>-157</v>
      </c>
      <c r="F49" s="203">
        <v>63</v>
      </c>
      <c r="G49" s="204">
        <v>74</v>
      </c>
      <c r="H49" s="204">
        <v>31</v>
      </c>
      <c r="I49" s="204">
        <v>19</v>
      </c>
      <c r="J49" s="203">
        <v>-97</v>
      </c>
      <c r="K49" s="204">
        <v>-114</v>
      </c>
      <c r="L49" s="204">
        <v>-18</v>
      </c>
      <c r="M49" s="205">
        <v>-95</v>
      </c>
      <c r="N49" s="203">
        <v>-221</v>
      </c>
      <c r="O49" s="204">
        <v>-163</v>
      </c>
      <c r="P49" s="204">
        <f>ROUND([1]PL!E51,0)</f>
        <v>-12</v>
      </c>
      <c r="Q49" s="205"/>
    </row>
    <row r="50" spans="1:17" x14ac:dyDescent="0.2">
      <c r="A50" s="115"/>
      <c r="B50" s="206"/>
      <c r="C50" s="206"/>
      <c r="D50" s="206"/>
      <c r="E50" s="206"/>
      <c r="F50" s="207"/>
      <c r="G50" s="208"/>
      <c r="H50" s="208"/>
      <c r="I50" s="208"/>
      <c r="J50" s="207"/>
      <c r="K50" s="208"/>
      <c r="L50" s="208"/>
      <c r="M50" s="209"/>
      <c r="N50" s="207"/>
      <c r="O50" s="208"/>
      <c r="P50" s="208"/>
      <c r="Q50" s="209"/>
    </row>
    <row r="51" spans="1:17" x14ac:dyDescent="0.2">
      <c r="A51" s="118" t="s">
        <v>50</v>
      </c>
      <c r="B51" s="202"/>
      <c r="C51" s="202"/>
      <c r="D51" s="202"/>
      <c r="E51" s="202"/>
      <c r="F51" s="203"/>
      <c r="G51" s="204"/>
      <c r="H51" s="204"/>
      <c r="I51" s="204"/>
      <c r="J51" s="203"/>
      <c r="K51" s="204"/>
      <c r="L51" s="204"/>
      <c r="M51" s="205"/>
      <c r="N51" s="203"/>
      <c r="O51" s="204"/>
      <c r="P51" s="204"/>
      <c r="Q51" s="205"/>
    </row>
    <row r="52" spans="1:17" x14ac:dyDescent="0.2">
      <c r="A52" s="102" t="s">
        <v>51</v>
      </c>
      <c r="B52" s="210">
        <v>43</v>
      </c>
      <c r="C52" s="210">
        <v>13</v>
      </c>
      <c r="D52" s="210">
        <v>-9</v>
      </c>
      <c r="E52" s="210">
        <v>-10</v>
      </c>
      <c r="F52" s="211">
        <v>-38</v>
      </c>
      <c r="G52" s="212">
        <v>4</v>
      </c>
      <c r="H52" s="212">
        <v>20</v>
      </c>
      <c r="I52" s="212">
        <v>25</v>
      </c>
      <c r="J52" s="211">
        <v>25</v>
      </c>
      <c r="K52" s="212">
        <v>-28</v>
      </c>
      <c r="L52" s="212">
        <v>-2</v>
      </c>
      <c r="M52" s="213">
        <v>-15</v>
      </c>
      <c r="N52" s="211">
        <v>31</v>
      </c>
      <c r="O52" s="212">
        <v>-17</v>
      </c>
      <c r="P52" s="212">
        <f>ROUND([1]PL!E54,0)</f>
        <v>-1</v>
      </c>
      <c r="Q52" s="213"/>
    </row>
    <row r="53" spans="1:17" x14ac:dyDescent="0.2">
      <c r="A53" s="118" t="s">
        <v>52</v>
      </c>
      <c r="B53" s="202">
        <v>43</v>
      </c>
      <c r="C53" s="202">
        <v>13</v>
      </c>
      <c r="D53" s="202">
        <v>-9</v>
      </c>
      <c r="E53" s="202">
        <v>-10</v>
      </c>
      <c r="F53" s="203">
        <v>-38</v>
      </c>
      <c r="G53" s="204">
        <v>4</v>
      </c>
      <c r="H53" s="204">
        <v>20</v>
      </c>
      <c r="I53" s="204">
        <v>25</v>
      </c>
      <c r="J53" s="203">
        <v>25</v>
      </c>
      <c r="K53" s="204">
        <v>-28</v>
      </c>
      <c r="L53" s="204">
        <v>-2</v>
      </c>
      <c r="M53" s="205">
        <v>-15</v>
      </c>
      <c r="N53" s="203">
        <v>31</v>
      </c>
      <c r="O53" s="204">
        <v>-17</v>
      </c>
      <c r="P53" s="204">
        <f>ROUND([1]PL!E55,0)</f>
        <v>0</v>
      </c>
      <c r="Q53" s="205"/>
    </row>
    <row r="54" spans="1:17" x14ac:dyDescent="0.2">
      <c r="A54" s="145"/>
      <c r="B54" s="214"/>
      <c r="C54" s="214"/>
      <c r="D54" s="214"/>
      <c r="E54" s="214"/>
      <c r="F54" s="215"/>
      <c r="G54" s="216"/>
      <c r="H54" s="216"/>
      <c r="I54" s="216"/>
      <c r="J54" s="215"/>
      <c r="K54" s="216"/>
      <c r="L54" s="216"/>
      <c r="M54" s="217"/>
      <c r="N54" s="215"/>
      <c r="O54" s="216"/>
      <c r="P54" s="216"/>
      <c r="Q54" s="217"/>
    </row>
    <row r="55" spans="1:17" x14ac:dyDescent="0.2">
      <c r="A55" s="146" t="s">
        <v>53</v>
      </c>
      <c r="B55" s="218">
        <v>74</v>
      </c>
      <c r="C55" s="218">
        <v>81</v>
      </c>
      <c r="D55" s="218">
        <v>44</v>
      </c>
      <c r="E55" s="218">
        <v>-167</v>
      </c>
      <c r="F55" s="219">
        <v>25</v>
      </c>
      <c r="G55" s="220">
        <v>79</v>
      </c>
      <c r="H55" s="220">
        <v>51</v>
      </c>
      <c r="I55" s="220">
        <v>45</v>
      </c>
      <c r="J55" s="219">
        <v>-73</v>
      </c>
      <c r="K55" s="220">
        <v>-142</v>
      </c>
      <c r="L55" s="220">
        <v>-21</v>
      </c>
      <c r="M55" s="221">
        <v>-110</v>
      </c>
      <c r="N55" s="219">
        <v>-190</v>
      </c>
      <c r="O55" s="220">
        <v>-180</v>
      </c>
      <c r="P55" s="220">
        <f>ROUND([1]PL!E57,0)</f>
        <v>-1</v>
      </c>
      <c r="Q55" s="221"/>
    </row>
    <row r="56" spans="1:17" x14ac:dyDescent="0.2">
      <c r="A56" s="115"/>
      <c r="B56" s="206"/>
      <c r="C56" s="206"/>
      <c r="D56" s="206"/>
      <c r="E56" s="206"/>
      <c r="F56" s="207"/>
      <c r="G56" s="208"/>
      <c r="H56" s="208"/>
      <c r="I56" s="208"/>
      <c r="J56" s="207"/>
      <c r="K56" s="208"/>
      <c r="L56" s="208"/>
      <c r="M56" s="209"/>
      <c r="N56" s="207"/>
      <c r="O56" s="208"/>
      <c r="P56" s="208"/>
      <c r="Q56" s="209"/>
    </row>
    <row r="57" spans="1:17" x14ac:dyDescent="0.2">
      <c r="A57" s="116" t="s">
        <v>54</v>
      </c>
      <c r="B57" s="202"/>
      <c r="C57" s="202"/>
      <c r="D57" s="202"/>
      <c r="E57" s="202"/>
      <c r="F57" s="222"/>
      <c r="G57" s="223"/>
      <c r="H57" s="223"/>
      <c r="I57" s="223"/>
      <c r="J57" s="222"/>
      <c r="K57" s="223"/>
      <c r="L57" s="223"/>
      <c r="M57" s="224"/>
      <c r="N57" s="222"/>
      <c r="O57" s="223"/>
      <c r="P57" s="223"/>
      <c r="Q57" s="224"/>
    </row>
    <row r="58" spans="1:17" x14ac:dyDescent="0.2">
      <c r="A58" s="119" t="s">
        <v>42</v>
      </c>
      <c r="B58" s="206">
        <v>74</v>
      </c>
      <c r="C58" s="206">
        <v>80</v>
      </c>
      <c r="D58" s="206">
        <v>43</v>
      </c>
      <c r="E58" s="206">
        <v>-167</v>
      </c>
      <c r="F58" s="207">
        <v>25</v>
      </c>
      <c r="G58" s="208">
        <v>79</v>
      </c>
      <c r="H58" s="208">
        <v>51</v>
      </c>
      <c r="I58" s="208">
        <v>44</v>
      </c>
      <c r="J58" s="207">
        <v>-73</v>
      </c>
      <c r="K58" s="208">
        <v>-142</v>
      </c>
      <c r="L58" s="208">
        <v>-21</v>
      </c>
      <c r="M58" s="209">
        <v>-110</v>
      </c>
      <c r="N58" s="207">
        <v>-190</v>
      </c>
      <c r="O58" s="208">
        <v>-180</v>
      </c>
      <c r="P58" s="208">
        <f>ROUND([1]PL!E60,0)</f>
        <v>0</v>
      </c>
      <c r="Q58" s="209"/>
    </row>
    <row r="59" spans="1:17" x14ac:dyDescent="0.2">
      <c r="A59" s="147" t="s">
        <v>43</v>
      </c>
      <c r="B59" s="214">
        <v>0</v>
      </c>
      <c r="C59" s="214">
        <v>1</v>
      </c>
      <c r="D59" s="214">
        <v>1</v>
      </c>
      <c r="E59" s="214">
        <v>0</v>
      </c>
      <c r="F59" s="215">
        <v>-1</v>
      </c>
      <c r="G59" s="216">
        <v>0</v>
      </c>
      <c r="H59" s="216">
        <v>0</v>
      </c>
      <c r="I59" s="216">
        <v>0</v>
      </c>
      <c r="J59" s="215">
        <v>0</v>
      </c>
      <c r="K59" s="216">
        <v>0</v>
      </c>
      <c r="L59" s="216">
        <v>0</v>
      </c>
      <c r="M59" s="217">
        <v>0</v>
      </c>
      <c r="N59" s="215">
        <v>0</v>
      </c>
      <c r="O59" s="216">
        <v>0</v>
      </c>
      <c r="P59" s="216">
        <f>ROUND([1]PL!E61,0)</f>
        <v>0</v>
      </c>
      <c r="Q59" s="217"/>
    </row>
    <row r="60" spans="1:17" x14ac:dyDescent="0.2">
      <c r="A60" s="146" t="s">
        <v>53</v>
      </c>
      <c r="B60" s="218">
        <v>74</v>
      </c>
      <c r="C60" s="218">
        <v>81</v>
      </c>
      <c r="D60" s="218">
        <v>44</v>
      </c>
      <c r="E60" s="218">
        <v>-167</v>
      </c>
      <c r="F60" s="219">
        <v>25</v>
      </c>
      <c r="G60" s="220">
        <v>79</v>
      </c>
      <c r="H60" s="220">
        <v>51</v>
      </c>
      <c r="I60" s="220">
        <v>45</v>
      </c>
      <c r="J60" s="219">
        <v>-73</v>
      </c>
      <c r="K60" s="220">
        <v>-142</v>
      </c>
      <c r="L60" s="220">
        <v>-21</v>
      </c>
      <c r="M60" s="221">
        <v>-110</v>
      </c>
      <c r="N60" s="219">
        <v>-190</v>
      </c>
      <c r="O60" s="220">
        <v>-180</v>
      </c>
      <c r="P60" s="220">
        <f>ROUND([1]PL!E62,0)</f>
        <v>0</v>
      </c>
      <c r="Q60" s="221"/>
    </row>
  </sheetData>
  <mergeCells count="4">
    <mergeCell ref="B4:E4"/>
    <mergeCell ref="F4:I4"/>
    <mergeCell ref="J4:M4"/>
    <mergeCell ref="N4:Q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Q61"/>
  <sheetViews>
    <sheetView showGridLines="0" topLeftCell="D16" zoomScale="85" zoomScaleNormal="85" workbookViewId="0">
      <selection activeCell="N32" sqref="N32"/>
    </sheetView>
  </sheetViews>
  <sheetFormatPr baseColWidth="10" defaultColWidth="9" defaultRowHeight="14" x14ac:dyDescent="0.2"/>
  <cols>
    <col min="1" max="1" width="50.6640625" style="1" customWidth="1"/>
    <col min="2" max="2" width="9.5" style="1" bestFit="1" customWidth="1"/>
    <col min="3" max="5" width="9" style="1"/>
    <col min="6" max="6" width="9.5" style="1" bestFit="1" customWidth="1"/>
    <col min="7" max="9" width="9" style="1"/>
    <col min="10" max="10" width="9.5" style="1" bestFit="1" customWidth="1"/>
    <col min="11" max="14" width="9" style="1"/>
    <col min="15" max="16" width="9" style="1" customWidth="1"/>
    <col min="17" max="16384" width="9" style="1"/>
  </cols>
  <sheetData>
    <row r="2" spans="1:17" ht="17" x14ac:dyDescent="0.2">
      <c r="A2" s="48" t="s">
        <v>56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17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x14ac:dyDescent="0.2">
      <c r="A4" s="3"/>
      <c r="B4" s="296">
        <v>2018</v>
      </c>
      <c r="C4" s="297"/>
      <c r="D4" s="297"/>
      <c r="E4" s="297"/>
      <c r="F4" s="296">
        <v>2019</v>
      </c>
      <c r="G4" s="297"/>
      <c r="H4" s="297"/>
      <c r="I4" s="297"/>
      <c r="J4" s="296">
        <v>2020</v>
      </c>
      <c r="K4" s="297"/>
      <c r="L4" s="297"/>
      <c r="M4" s="298"/>
      <c r="N4" s="296">
        <v>2021</v>
      </c>
      <c r="O4" s="297"/>
      <c r="P4" s="297"/>
      <c r="Q4" s="298"/>
    </row>
    <row r="5" spans="1:17" x14ac:dyDescent="0.2">
      <c r="A5" s="4"/>
      <c r="B5" s="20" t="s">
        <v>20</v>
      </c>
      <c r="C5" s="21" t="s">
        <v>21</v>
      </c>
      <c r="D5" s="21" t="s">
        <v>22</v>
      </c>
      <c r="E5" s="21" t="s">
        <v>23</v>
      </c>
      <c r="F5" s="20" t="s">
        <v>20</v>
      </c>
      <c r="G5" s="21" t="s">
        <v>21</v>
      </c>
      <c r="H5" s="21" t="s">
        <v>22</v>
      </c>
      <c r="I5" s="21" t="s">
        <v>23</v>
      </c>
      <c r="J5" s="20" t="s">
        <v>20</v>
      </c>
      <c r="K5" s="21" t="s">
        <v>21</v>
      </c>
      <c r="L5" s="21" t="s">
        <v>22</v>
      </c>
      <c r="M5" s="22" t="s">
        <v>23</v>
      </c>
      <c r="N5" s="20" t="s">
        <v>20</v>
      </c>
      <c r="O5" s="21" t="s">
        <v>21</v>
      </c>
      <c r="P5" s="21" t="s">
        <v>22</v>
      </c>
      <c r="Q5" s="22" t="s">
        <v>23</v>
      </c>
    </row>
    <row r="6" spans="1:17" x14ac:dyDescent="0.2">
      <c r="A6" s="49" t="s">
        <v>57</v>
      </c>
      <c r="B6" s="55"/>
      <c r="C6" s="49"/>
      <c r="D6" s="49"/>
      <c r="E6" s="49"/>
      <c r="F6" s="55"/>
      <c r="G6" s="49"/>
      <c r="H6" s="49"/>
      <c r="I6" s="49"/>
      <c r="J6" s="55"/>
      <c r="K6" s="49"/>
      <c r="L6" s="49"/>
      <c r="M6" s="153"/>
      <c r="N6" s="55"/>
      <c r="O6" s="49"/>
      <c r="P6" s="49"/>
      <c r="Q6" s="153"/>
    </row>
    <row r="7" spans="1:17" x14ac:dyDescent="0.2">
      <c r="A7" s="50" t="s">
        <v>58</v>
      </c>
      <c r="B7" s="56"/>
      <c r="C7" s="50"/>
      <c r="D7" s="50"/>
      <c r="E7" s="50"/>
      <c r="F7" s="56"/>
      <c r="G7" s="50"/>
      <c r="H7" s="50"/>
      <c r="I7" s="50"/>
      <c r="J7" s="56"/>
      <c r="K7" s="50"/>
      <c r="L7" s="50"/>
      <c r="M7" s="154"/>
      <c r="N7" s="56"/>
      <c r="O7" s="50"/>
      <c r="P7" s="50"/>
      <c r="Q7" s="154"/>
    </row>
    <row r="8" spans="1:17" x14ac:dyDescent="0.2">
      <c r="A8" s="34" t="s">
        <v>59</v>
      </c>
      <c r="B8" s="41"/>
      <c r="C8" s="34"/>
      <c r="D8" s="34"/>
      <c r="E8" s="34"/>
      <c r="F8" s="41"/>
      <c r="G8" s="34"/>
      <c r="H8" s="34"/>
      <c r="I8" s="34"/>
      <c r="J8" s="41"/>
      <c r="K8" s="34"/>
      <c r="L8" s="34"/>
      <c r="M8" s="111"/>
      <c r="N8" s="41"/>
      <c r="O8" s="34"/>
      <c r="P8" s="34"/>
      <c r="Q8" s="111"/>
    </row>
    <row r="9" spans="1:17" x14ac:dyDescent="0.2">
      <c r="A9" s="27" t="s">
        <v>60</v>
      </c>
      <c r="B9" s="126"/>
      <c r="C9" s="259">
        <v>2581</v>
      </c>
      <c r="D9" s="225">
        <v>2578</v>
      </c>
      <c r="E9" s="225">
        <v>2372</v>
      </c>
      <c r="F9" s="226">
        <v>2381</v>
      </c>
      <c r="G9" s="225">
        <v>2442</v>
      </c>
      <c r="H9" s="225">
        <v>2460</v>
      </c>
      <c r="I9" s="225">
        <v>2464</v>
      </c>
      <c r="J9" s="226">
        <v>2599</v>
      </c>
      <c r="K9" s="225">
        <v>2564</v>
      </c>
      <c r="L9" s="225">
        <v>2571</v>
      </c>
      <c r="M9" s="227">
        <v>2578</v>
      </c>
      <c r="N9" s="226">
        <v>2540</v>
      </c>
      <c r="O9" s="225">
        <v>2579</v>
      </c>
      <c r="P9" s="225">
        <f>ROUND([1]BS!E11,0)</f>
        <v>2576</v>
      </c>
      <c r="Q9" s="227"/>
    </row>
    <row r="10" spans="1:17" x14ac:dyDescent="0.2">
      <c r="A10" s="27" t="s">
        <v>61</v>
      </c>
      <c r="B10" s="126"/>
      <c r="C10" s="225">
        <v>3150</v>
      </c>
      <c r="D10" s="225">
        <v>3178</v>
      </c>
      <c r="E10" s="225">
        <v>3229</v>
      </c>
      <c r="F10" s="226">
        <v>3811</v>
      </c>
      <c r="G10" s="225">
        <v>3644</v>
      </c>
      <c r="H10" s="225">
        <v>3641</v>
      </c>
      <c r="I10" s="225">
        <v>3912</v>
      </c>
      <c r="J10" s="226">
        <v>4174</v>
      </c>
      <c r="K10" s="225">
        <v>4268</v>
      </c>
      <c r="L10" s="225">
        <v>4195</v>
      </c>
      <c r="M10" s="227">
        <v>4568</v>
      </c>
      <c r="N10" s="226">
        <v>4230</v>
      </c>
      <c r="O10" s="225">
        <v>4129</v>
      </c>
      <c r="P10" s="225">
        <f>ROUND([1]BS!E12,0)</f>
        <v>4165</v>
      </c>
      <c r="Q10" s="227"/>
    </row>
    <row r="11" spans="1:17" x14ac:dyDescent="0.2">
      <c r="A11" s="27" t="s">
        <v>62</v>
      </c>
      <c r="B11" s="126"/>
      <c r="C11" s="225">
        <v>520</v>
      </c>
      <c r="D11" s="225">
        <v>527</v>
      </c>
      <c r="E11" s="225">
        <v>598</v>
      </c>
      <c r="F11" s="226">
        <v>689</v>
      </c>
      <c r="G11" s="225">
        <v>671</v>
      </c>
      <c r="H11" s="225">
        <v>704</v>
      </c>
      <c r="I11" s="225">
        <v>739</v>
      </c>
      <c r="J11" s="226">
        <v>824</v>
      </c>
      <c r="K11" s="225">
        <v>785</v>
      </c>
      <c r="L11" s="225">
        <v>772</v>
      </c>
      <c r="M11" s="227">
        <v>758</v>
      </c>
      <c r="N11" s="226">
        <v>702</v>
      </c>
      <c r="O11" s="225">
        <v>683</v>
      </c>
      <c r="P11" s="225">
        <f>ROUND([1]BS!E13,0)</f>
        <v>684</v>
      </c>
      <c r="Q11" s="227"/>
    </row>
    <row r="12" spans="1:17" x14ac:dyDescent="0.2">
      <c r="A12" s="27" t="s">
        <v>63</v>
      </c>
      <c r="B12" s="126"/>
      <c r="C12" s="225">
        <v>3.51</v>
      </c>
      <c r="D12" s="225">
        <v>6.09</v>
      </c>
      <c r="E12" s="225">
        <v>2.76</v>
      </c>
      <c r="F12" s="226">
        <v>4</v>
      </c>
      <c r="G12" s="225">
        <v>4</v>
      </c>
      <c r="H12" s="228">
        <v>5</v>
      </c>
      <c r="I12" s="225">
        <v>5</v>
      </c>
      <c r="J12" s="226">
        <v>0</v>
      </c>
      <c r="K12" s="225">
        <v>0</v>
      </c>
      <c r="L12" s="225">
        <v>0</v>
      </c>
      <c r="M12" s="227">
        <v>0</v>
      </c>
      <c r="N12" s="226">
        <v>0</v>
      </c>
      <c r="O12" s="225">
        <v>0</v>
      </c>
      <c r="P12" s="225">
        <v>0</v>
      </c>
      <c r="Q12" s="227"/>
    </row>
    <row r="13" spans="1:17" x14ac:dyDescent="0.2">
      <c r="A13" s="27" t="s">
        <v>64</v>
      </c>
      <c r="B13" s="126"/>
      <c r="C13" s="225">
        <v>1.28</v>
      </c>
      <c r="D13" s="225">
        <v>109.91</v>
      </c>
      <c r="E13" s="225">
        <v>131.07</v>
      </c>
      <c r="F13" s="226">
        <v>39</v>
      </c>
      <c r="G13" s="225">
        <v>39</v>
      </c>
      <c r="H13" s="228">
        <v>41</v>
      </c>
      <c r="I13" s="225">
        <v>41</v>
      </c>
      <c r="J13" s="226">
        <v>48</v>
      </c>
      <c r="K13" s="225">
        <v>39</v>
      </c>
      <c r="L13" s="225">
        <v>40</v>
      </c>
      <c r="M13" s="227">
        <v>38</v>
      </c>
      <c r="N13" s="226">
        <v>36</v>
      </c>
      <c r="O13" s="225">
        <v>37</v>
      </c>
      <c r="P13" s="225">
        <f>ROUND([1]BS!E14,0)</f>
        <v>35</v>
      </c>
      <c r="Q13" s="227"/>
    </row>
    <row r="14" spans="1:17" x14ac:dyDescent="0.2">
      <c r="A14" s="29" t="s">
        <v>65</v>
      </c>
      <c r="B14" s="127"/>
      <c r="C14" s="229">
        <v>162</v>
      </c>
      <c r="D14" s="229">
        <v>162</v>
      </c>
      <c r="E14" s="229">
        <v>149</v>
      </c>
      <c r="F14" s="230">
        <v>178</v>
      </c>
      <c r="G14" s="229">
        <v>204</v>
      </c>
      <c r="H14" s="229">
        <v>215</v>
      </c>
      <c r="I14" s="229">
        <v>192</v>
      </c>
      <c r="J14" s="230">
        <v>151</v>
      </c>
      <c r="K14" s="229">
        <v>149</v>
      </c>
      <c r="L14" s="229">
        <v>150</v>
      </c>
      <c r="M14" s="231">
        <v>166</v>
      </c>
      <c r="N14" s="230">
        <v>161</v>
      </c>
      <c r="O14" s="229">
        <v>163</v>
      </c>
      <c r="P14" s="229">
        <f>ROUND([1]BS!E15,0)</f>
        <v>46</v>
      </c>
      <c r="Q14" s="231"/>
    </row>
    <row r="15" spans="1:17" x14ac:dyDescent="0.2">
      <c r="A15" s="34" t="s">
        <v>66</v>
      </c>
      <c r="B15" s="128"/>
      <c r="C15" s="180">
        <v>6418.25</v>
      </c>
      <c r="D15" s="180">
        <v>6561</v>
      </c>
      <c r="E15" s="180">
        <v>6481.83</v>
      </c>
      <c r="F15" s="179">
        <v>7102</v>
      </c>
      <c r="G15" s="180">
        <v>7005</v>
      </c>
      <c r="H15" s="180">
        <v>7067</v>
      </c>
      <c r="I15" s="180">
        <v>7354</v>
      </c>
      <c r="J15" s="179">
        <v>7797</v>
      </c>
      <c r="K15" s="180">
        <v>7805</v>
      </c>
      <c r="L15" s="180">
        <v>7729</v>
      </c>
      <c r="M15" s="181">
        <v>8107</v>
      </c>
      <c r="N15" s="179">
        <v>7670</v>
      </c>
      <c r="O15" s="180">
        <v>7592</v>
      </c>
      <c r="P15" s="180">
        <f>ROUND([1]BS!E16,0)</f>
        <v>213</v>
      </c>
      <c r="Q15" s="181"/>
    </row>
    <row r="16" spans="1:17" x14ac:dyDescent="0.2">
      <c r="A16" s="27"/>
      <c r="B16" s="126"/>
      <c r="C16" s="225"/>
      <c r="D16" s="225"/>
      <c r="E16" s="225"/>
      <c r="F16" s="226"/>
      <c r="G16" s="225"/>
      <c r="H16" s="225"/>
      <c r="I16" s="225"/>
      <c r="J16" s="226"/>
      <c r="K16" s="225"/>
      <c r="L16" s="225"/>
      <c r="M16" s="227"/>
      <c r="N16" s="226"/>
      <c r="O16" s="289"/>
      <c r="P16" s="289"/>
      <c r="Q16" s="227"/>
    </row>
    <row r="17" spans="1:17" x14ac:dyDescent="0.2">
      <c r="A17" s="34" t="s">
        <v>67</v>
      </c>
      <c r="B17" s="128"/>
      <c r="C17" s="180"/>
      <c r="D17" s="180"/>
      <c r="E17" s="180"/>
      <c r="F17" s="179"/>
      <c r="G17" s="180"/>
      <c r="H17" s="180"/>
      <c r="I17" s="180"/>
      <c r="J17" s="179"/>
      <c r="K17" s="180"/>
      <c r="L17" s="180"/>
      <c r="M17" s="181"/>
      <c r="N17" s="179"/>
      <c r="O17" s="289"/>
      <c r="P17" s="289"/>
      <c r="Q17" s="181"/>
    </row>
    <row r="18" spans="1:17" x14ac:dyDescent="0.2">
      <c r="A18" s="28" t="s">
        <v>68</v>
      </c>
      <c r="B18" s="129"/>
      <c r="C18" s="183">
        <v>26</v>
      </c>
      <c r="D18" s="183">
        <v>30</v>
      </c>
      <c r="E18" s="183">
        <v>28</v>
      </c>
      <c r="F18" s="182">
        <v>33</v>
      </c>
      <c r="G18" s="183">
        <v>32</v>
      </c>
      <c r="H18" s="183">
        <v>45</v>
      </c>
      <c r="I18" s="183">
        <v>41</v>
      </c>
      <c r="J18" s="182">
        <v>47</v>
      </c>
      <c r="K18" s="183">
        <v>43</v>
      </c>
      <c r="L18" s="183">
        <v>45</v>
      </c>
      <c r="M18" s="184">
        <v>48</v>
      </c>
      <c r="N18" s="182">
        <v>48</v>
      </c>
      <c r="O18" s="183">
        <v>50</v>
      </c>
      <c r="P18" s="183">
        <f>ROUND([1]BS!E19,0)</f>
        <v>0</v>
      </c>
      <c r="Q18" s="184"/>
    </row>
    <row r="19" spans="1:17" x14ac:dyDescent="0.2">
      <c r="A19" s="28" t="s">
        <v>69</v>
      </c>
      <c r="B19" s="129"/>
      <c r="C19" s="183">
        <v>91</v>
      </c>
      <c r="D19" s="183">
        <v>95</v>
      </c>
      <c r="E19" s="183">
        <v>119</v>
      </c>
      <c r="F19" s="182">
        <v>119</v>
      </c>
      <c r="G19" s="183">
        <v>92</v>
      </c>
      <c r="H19" s="183">
        <v>116</v>
      </c>
      <c r="I19" s="183">
        <v>136</v>
      </c>
      <c r="J19" s="182">
        <v>166</v>
      </c>
      <c r="K19" s="183">
        <v>132</v>
      </c>
      <c r="L19" s="183">
        <v>155</v>
      </c>
      <c r="M19" s="184">
        <v>120</v>
      </c>
      <c r="N19" s="182">
        <v>80</v>
      </c>
      <c r="O19" s="183">
        <v>80</v>
      </c>
      <c r="P19" s="183">
        <f>ROUND([1]BS!E20,0)</f>
        <v>65</v>
      </c>
      <c r="Q19" s="184"/>
    </row>
    <row r="20" spans="1:17" x14ac:dyDescent="0.2">
      <c r="A20" s="28" t="s">
        <v>70</v>
      </c>
      <c r="B20" s="129"/>
      <c r="C20" s="183">
        <v>58</v>
      </c>
      <c r="D20" s="183">
        <v>112</v>
      </c>
      <c r="E20" s="183">
        <v>119</v>
      </c>
      <c r="F20" s="182">
        <v>164</v>
      </c>
      <c r="G20" s="183">
        <v>40</v>
      </c>
      <c r="H20" s="183">
        <v>45</v>
      </c>
      <c r="I20" s="183">
        <v>70</v>
      </c>
      <c r="J20" s="182">
        <v>62</v>
      </c>
      <c r="K20" s="183">
        <v>24</v>
      </c>
      <c r="L20" s="183">
        <v>50</v>
      </c>
      <c r="M20" s="184">
        <v>85</v>
      </c>
      <c r="N20" s="182">
        <v>35</v>
      </c>
      <c r="O20" s="183">
        <v>46</v>
      </c>
      <c r="P20" s="183">
        <f>ROUND([1]BS!E21,0)</f>
        <v>92</v>
      </c>
      <c r="Q20" s="184"/>
    </row>
    <row r="21" spans="1:17" x14ac:dyDescent="0.2">
      <c r="A21" s="28" t="s">
        <v>71</v>
      </c>
      <c r="B21" s="129"/>
      <c r="C21" s="183">
        <v>156</v>
      </c>
      <c r="D21" s="183">
        <v>218</v>
      </c>
      <c r="E21" s="183">
        <v>174</v>
      </c>
      <c r="F21" s="182">
        <v>184</v>
      </c>
      <c r="G21" s="183">
        <v>192</v>
      </c>
      <c r="H21" s="183">
        <v>236</v>
      </c>
      <c r="I21" s="183">
        <v>222</v>
      </c>
      <c r="J21" s="182">
        <v>214</v>
      </c>
      <c r="K21" s="183">
        <v>322</v>
      </c>
      <c r="L21" s="183">
        <v>313</v>
      </c>
      <c r="M21" s="184">
        <v>274</v>
      </c>
      <c r="N21" s="182">
        <v>317</v>
      </c>
      <c r="O21" s="183">
        <v>271</v>
      </c>
      <c r="P21" s="183">
        <f>ROUND([1]BS!E22,0)</f>
        <v>72</v>
      </c>
      <c r="Q21" s="184"/>
    </row>
    <row r="22" spans="1:17" x14ac:dyDescent="0.2">
      <c r="A22" s="28" t="s">
        <v>72</v>
      </c>
      <c r="B22" s="129"/>
      <c r="C22" s="183">
        <v>0</v>
      </c>
      <c r="D22" s="183">
        <v>0</v>
      </c>
      <c r="E22" s="183">
        <v>0</v>
      </c>
      <c r="F22" s="199">
        <v>0</v>
      </c>
      <c r="G22" s="183">
        <v>0</v>
      </c>
      <c r="H22" s="183">
        <v>0</v>
      </c>
      <c r="I22" s="183">
        <v>0</v>
      </c>
      <c r="J22" s="199">
        <v>0</v>
      </c>
      <c r="K22" s="183">
        <v>154</v>
      </c>
      <c r="L22" s="183">
        <v>0</v>
      </c>
      <c r="M22" s="184">
        <v>0</v>
      </c>
      <c r="N22" s="199">
        <v>0</v>
      </c>
      <c r="O22" s="183">
        <v>0</v>
      </c>
      <c r="P22" s="183">
        <f>ROUND([1]BS!E23,0)</f>
        <v>231</v>
      </c>
      <c r="Q22" s="184"/>
    </row>
    <row r="23" spans="1:17" x14ac:dyDescent="0.2">
      <c r="A23" s="30" t="s">
        <v>73</v>
      </c>
      <c r="B23" s="130"/>
      <c r="C23" s="260">
        <v>258</v>
      </c>
      <c r="D23" s="232">
        <v>291</v>
      </c>
      <c r="E23" s="232">
        <v>357</v>
      </c>
      <c r="F23" s="233">
        <v>221</v>
      </c>
      <c r="G23" s="232">
        <v>252</v>
      </c>
      <c r="H23" s="232">
        <v>219</v>
      </c>
      <c r="I23" s="232">
        <v>165</v>
      </c>
      <c r="J23" s="233">
        <v>775</v>
      </c>
      <c r="K23" s="232">
        <v>609</v>
      </c>
      <c r="L23" s="232">
        <v>609</v>
      </c>
      <c r="M23" s="234">
        <v>456</v>
      </c>
      <c r="N23" s="233">
        <v>488</v>
      </c>
      <c r="O23" s="232">
        <v>228</v>
      </c>
      <c r="P23" s="232">
        <f>ROUND([1]BS!E24,0)</f>
        <v>245</v>
      </c>
      <c r="Q23" s="234"/>
    </row>
    <row r="24" spans="1:17" x14ac:dyDescent="0.2">
      <c r="A24" s="34" t="s">
        <v>74</v>
      </c>
      <c r="B24" s="128"/>
      <c r="C24" s="180">
        <v>589.29999999999995</v>
      </c>
      <c r="D24" s="180">
        <v>746</v>
      </c>
      <c r="E24" s="180">
        <v>797</v>
      </c>
      <c r="F24" s="179">
        <v>722</v>
      </c>
      <c r="G24" s="180">
        <v>609</v>
      </c>
      <c r="H24" s="180">
        <v>660</v>
      </c>
      <c r="I24" s="180">
        <v>634</v>
      </c>
      <c r="J24" s="179">
        <v>1263</v>
      </c>
      <c r="K24" s="180">
        <v>1284</v>
      </c>
      <c r="L24" s="180">
        <v>1172</v>
      </c>
      <c r="M24" s="181">
        <v>983</v>
      </c>
      <c r="N24" s="179">
        <v>967</v>
      </c>
      <c r="O24" s="180">
        <v>674</v>
      </c>
      <c r="P24" s="180">
        <f>ROUND([1]BS!E25,0)</f>
        <v>705</v>
      </c>
      <c r="Q24" s="181"/>
    </row>
    <row r="25" spans="1:17" x14ac:dyDescent="0.2">
      <c r="A25" s="33"/>
      <c r="B25" s="131"/>
      <c r="C25" s="235"/>
      <c r="D25" s="235"/>
      <c r="E25" s="235"/>
      <c r="F25" s="236"/>
      <c r="G25" s="235"/>
      <c r="H25" s="235"/>
      <c r="I25" s="235"/>
      <c r="J25" s="236"/>
      <c r="K25" s="235"/>
      <c r="L25" s="235"/>
      <c r="M25" s="237"/>
      <c r="N25" s="236"/>
      <c r="O25" s="235"/>
      <c r="P25" s="235"/>
      <c r="Q25" s="237"/>
    </row>
    <row r="26" spans="1:17" x14ac:dyDescent="0.2">
      <c r="A26" s="35" t="s">
        <v>75</v>
      </c>
      <c r="B26" s="132"/>
      <c r="C26" s="238">
        <v>7008</v>
      </c>
      <c r="D26" s="238">
        <v>7307</v>
      </c>
      <c r="E26" s="238">
        <v>7279</v>
      </c>
      <c r="F26" s="239">
        <v>7823</v>
      </c>
      <c r="G26" s="238">
        <v>7614</v>
      </c>
      <c r="H26" s="238">
        <v>7727</v>
      </c>
      <c r="I26" s="238">
        <v>7988</v>
      </c>
      <c r="J26" s="239">
        <v>9059</v>
      </c>
      <c r="K26" s="238">
        <v>9089</v>
      </c>
      <c r="L26" s="238">
        <v>8900</v>
      </c>
      <c r="M26" s="240">
        <v>9091</v>
      </c>
      <c r="N26" s="239">
        <v>8637</v>
      </c>
      <c r="O26" s="238">
        <v>8266</v>
      </c>
      <c r="P26" s="238">
        <f>ROUND([1]BS!E27,0)</f>
        <v>8424</v>
      </c>
      <c r="Q26" s="240"/>
    </row>
    <row r="27" spans="1:17" x14ac:dyDescent="0.2">
      <c r="A27" s="28"/>
      <c r="B27" s="129"/>
      <c r="C27" s="183"/>
      <c r="D27" s="183"/>
      <c r="E27" s="183"/>
      <c r="F27" s="182"/>
      <c r="G27" s="183"/>
      <c r="H27" s="183"/>
      <c r="I27" s="183"/>
      <c r="J27" s="182"/>
      <c r="K27" s="183"/>
      <c r="L27" s="183"/>
      <c r="M27" s="184"/>
      <c r="N27" s="182"/>
      <c r="O27" s="289"/>
      <c r="P27" s="289"/>
      <c r="Q27" s="184"/>
    </row>
    <row r="28" spans="1:17" x14ac:dyDescent="0.2">
      <c r="A28" s="51"/>
      <c r="B28" s="133"/>
      <c r="C28" s="241"/>
      <c r="D28" s="241"/>
      <c r="E28" s="241"/>
      <c r="F28" s="242"/>
      <c r="G28" s="241"/>
      <c r="H28" s="241"/>
      <c r="I28" s="241"/>
      <c r="J28" s="242"/>
      <c r="K28" s="241"/>
      <c r="L28" s="241"/>
      <c r="M28" s="243"/>
      <c r="N28" s="242"/>
      <c r="O28" s="289"/>
      <c r="P28" s="289"/>
      <c r="Q28" s="243"/>
    </row>
    <row r="29" spans="1:17" x14ac:dyDescent="0.2">
      <c r="A29" s="52" t="s">
        <v>76</v>
      </c>
      <c r="B29" s="134"/>
      <c r="C29" s="244"/>
      <c r="D29" s="244"/>
      <c r="E29" s="244"/>
      <c r="F29" s="245"/>
      <c r="G29" s="244"/>
      <c r="H29" s="244"/>
      <c r="I29" s="244"/>
      <c r="J29" s="245"/>
      <c r="K29" s="244"/>
      <c r="L29" s="244"/>
      <c r="M29" s="246"/>
      <c r="N29" s="245"/>
      <c r="O29" s="289"/>
      <c r="P29" s="289"/>
      <c r="Q29" s="246"/>
    </row>
    <row r="30" spans="1:17" x14ac:dyDescent="0.2">
      <c r="A30" s="27" t="s">
        <v>77</v>
      </c>
      <c r="B30" s="126"/>
      <c r="C30" s="225">
        <v>225</v>
      </c>
      <c r="D30" s="225">
        <v>225</v>
      </c>
      <c r="E30" s="225">
        <v>225</v>
      </c>
      <c r="F30" s="226">
        <v>225</v>
      </c>
      <c r="G30" s="225">
        <v>225</v>
      </c>
      <c r="H30" s="225">
        <v>239</v>
      </c>
      <c r="I30" s="225">
        <v>361</v>
      </c>
      <c r="J30" s="226">
        <v>361</v>
      </c>
      <c r="K30" s="225">
        <v>361</v>
      </c>
      <c r="L30" s="225">
        <v>365</v>
      </c>
      <c r="M30" s="227">
        <v>365</v>
      </c>
      <c r="N30" s="226">
        <v>365</v>
      </c>
      <c r="O30" s="225">
        <v>365</v>
      </c>
      <c r="P30" s="225">
        <f>ROUND([1]BS!E31,0)</f>
        <v>431</v>
      </c>
      <c r="Q30" s="227"/>
    </row>
    <row r="31" spans="1:17" x14ac:dyDescent="0.2">
      <c r="A31" s="27" t="s">
        <v>78</v>
      </c>
      <c r="B31" s="126"/>
      <c r="C31" s="225">
        <v>2270</v>
      </c>
      <c r="D31" s="225">
        <v>2270</v>
      </c>
      <c r="E31" s="225">
        <v>2270</v>
      </c>
      <c r="F31" s="226">
        <v>2270</v>
      </c>
      <c r="G31" s="225">
        <v>2270</v>
      </c>
      <c r="H31" s="225">
        <v>2756</v>
      </c>
      <c r="I31" s="225">
        <v>3990</v>
      </c>
      <c r="J31" s="226">
        <v>3990</v>
      </c>
      <c r="K31" s="225">
        <v>3990</v>
      </c>
      <c r="L31" s="225">
        <v>4013</v>
      </c>
      <c r="M31" s="227">
        <v>4013</v>
      </c>
      <c r="N31" s="226">
        <v>4013</v>
      </c>
      <c r="O31" s="225">
        <v>4013</v>
      </c>
      <c r="P31" s="225">
        <f>ROUND([1]BS!E32,0)</f>
        <v>3056</v>
      </c>
      <c r="Q31" s="227"/>
    </row>
    <row r="32" spans="1:17" x14ac:dyDescent="0.2">
      <c r="A32" s="27" t="s">
        <v>139</v>
      </c>
      <c r="B32" s="126"/>
      <c r="C32" s="225">
        <v>0</v>
      </c>
      <c r="D32" s="225">
        <v>0</v>
      </c>
      <c r="E32" s="225">
        <v>0</v>
      </c>
      <c r="F32" s="226">
        <v>0</v>
      </c>
      <c r="G32" s="225">
        <v>0</v>
      </c>
      <c r="H32" s="225">
        <v>0</v>
      </c>
      <c r="I32" s="225">
        <v>0</v>
      </c>
      <c r="J32" s="226">
        <v>0</v>
      </c>
      <c r="K32" s="225">
        <v>0</v>
      </c>
      <c r="L32" s="225">
        <v>0</v>
      </c>
      <c r="M32" s="227">
        <v>-19</v>
      </c>
      <c r="N32" s="226">
        <v>-17</v>
      </c>
      <c r="O32" s="225">
        <v>-17</v>
      </c>
      <c r="P32" s="225">
        <f>ROUND([1]BS!E34,0)</f>
        <v>-17</v>
      </c>
      <c r="Q32" s="227"/>
    </row>
    <row r="33" spans="1:17" x14ac:dyDescent="0.2">
      <c r="A33" s="28" t="s">
        <v>79</v>
      </c>
      <c r="B33" s="129"/>
      <c r="C33" s="183">
        <v>-1252</v>
      </c>
      <c r="D33" s="183">
        <v>-1260</v>
      </c>
      <c r="E33" s="183">
        <v>-1271</v>
      </c>
      <c r="F33" s="182">
        <v>-34</v>
      </c>
      <c r="G33" s="183">
        <v>-29</v>
      </c>
      <c r="H33" s="183">
        <v>-1286</v>
      </c>
      <c r="I33" s="183">
        <v>15</v>
      </c>
      <c r="J33" s="182">
        <v>40</v>
      </c>
      <c r="K33" s="183">
        <v>12</v>
      </c>
      <c r="L33" s="183">
        <v>10</v>
      </c>
      <c r="M33" s="184">
        <v>-4</v>
      </c>
      <c r="N33" s="182">
        <v>27</v>
      </c>
      <c r="O33" s="183">
        <v>11</v>
      </c>
      <c r="P33" s="183">
        <f>ROUND([1]BS!E35,0)</f>
        <v>47</v>
      </c>
      <c r="Q33" s="184"/>
    </row>
    <row r="34" spans="1:17" x14ac:dyDescent="0.2">
      <c r="A34" s="28" t="s">
        <v>80</v>
      </c>
      <c r="B34" s="129"/>
      <c r="C34" s="183">
        <v>0</v>
      </c>
      <c r="D34" s="183">
        <v>0</v>
      </c>
      <c r="E34" s="183">
        <v>0</v>
      </c>
      <c r="F34" s="199">
        <v>0</v>
      </c>
      <c r="G34" s="200">
        <v>0</v>
      </c>
      <c r="H34" s="200">
        <v>0</v>
      </c>
      <c r="I34" s="200">
        <v>0</v>
      </c>
      <c r="J34" s="199">
        <v>0</v>
      </c>
      <c r="K34" s="200">
        <v>16</v>
      </c>
      <c r="L34" s="200">
        <v>0</v>
      </c>
      <c r="M34" s="201">
        <v>0</v>
      </c>
      <c r="N34" s="199">
        <v>0</v>
      </c>
      <c r="O34" s="200">
        <v>0</v>
      </c>
      <c r="P34" s="200">
        <v>0</v>
      </c>
      <c r="Q34" s="201"/>
    </row>
    <row r="35" spans="1:17" x14ac:dyDescent="0.2">
      <c r="A35" s="28" t="s">
        <v>81</v>
      </c>
      <c r="B35" s="129"/>
      <c r="C35" s="183">
        <v>-349</v>
      </c>
      <c r="D35" s="183">
        <v>-294</v>
      </c>
      <c r="E35" s="183">
        <v>-459</v>
      </c>
      <c r="F35" s="182">
        <v>-1670</v>
      </c>
      <c r="G35" s="183">
        <v>-3120</v>
      </c>
      <c r="H35" s="183">
        <v>-1818</v>
      </c>
      <c r="I35" s="183">
        <v>-3143</v>
      </c>
      <c r="J35" s="182">
        <v>-3241</v>
      </c>
      <c r="K35" s="183">
        <v>-3355</v>
      </c>
      <c r="L35" s="183">
        <v>-3375</v>
      </c>
      <c r="M35" s="184">
        <v>-3470</v>
      </c>
      <c r="N35" s="199">
        <v>-3690</v>
      </c>
      <c r="O35" s="183">
        <v>-3853</v>
      </c>
      <c r="P35" s="183">
        <f>ROUND([1]BS!E36,0)</f>
        <v>-2476</v>
      </c>
      <c r="Q35" s="184"/>
    </row>
    <row r="36" spans="1:17" x14ac:dyDescent="0.2">
      <c r="A36" s="30" t="s">
        <v>43</v>
      </c>
      <c r="B36" s="130"/>
      <c r="C36" s="260">
        <v>-2</v>
      </c>
      <c r="D36" s="260">
        <v>-4</v>
      </c>
      <c r="E36" s="260">
        <v>-4</v>
      </c>
      <c r="F36" s="261">
        <v>-4</v>
      </c>
      <c r="G36" s="260">
        <v>-4</v>
      </c>
      <c r="H36" s="260">
        <v>-2</v>
      </c>
      <c r="I36" s="260">
        <v>0</v>
      </c>
      <c r="J36" s="261">
        <v>0</v>
      </c>
      <c r="K36" s="260">
        <v>0</v>
      </c>
      <c r="L36" s="260">
        <v>0</v>
      </c>
      <c r="M36" s="262">
        <v>0</v>
      </c>
      <c r="N36" s="261">
        <v>0</v>
      </c>
      <c r="O36" s="260">
        <v>0</v>
      </c>
      <c r="P36" s="260">
        <v>0</v>
      </c>
      <c r="Q36" s="262"/>
    </row>
    <row r="37" spans="1:17" x14ac:dyDescent="0.2">
      <c r="A37" s="35" t="s">
        <v>82</v>
      </c>
      <c r="B37" s="132"/>
      <c r="C37" s="238">
        <v>891</v>
      </c>
      <c r="D37" s="238">
        <v>937</v>
      </c>
      <c r="E37" s="238">
        <v>761</v>
      </c>
      <c r="F37" s="239">
        <v>787</v>
      </c>
      <c r="G37" s="238">
        <v>-659</v>
      </c>
      <c r="H37" s="238">
        <v>-111</v>
      </c>
      <c r="I37" s="238">
        <v>1223</v>
      </c>
      <c r="J37" s="239">
        <v>1150</v>
      </c>
      <c r="K37" s="238">
        <v>1024</v>
      </c>
      <c r="L37" s="238">
        <v>1013</v>
      </c>
      <c r="M37" s="240">
        <v>885</v>
      </c>
      <c r="N37" s="239">
        <v>698</v>
      </c>
      <c r="O37" s="238">
        <v>519</v>
      </c>
      <c r="P37" s="238">
        <f>ROUND([1]BS!E37,0)</f>
        <v>1042</v>
      </c>
      <c r="Q37" s="240"/>
    </row>
    <row r="38" spans="1:17" x14ac:dyDescent="0.2">
      <c r="A38" s="53"/>
      <c r="B38" s="135"/>
      <c r="C38" s="247"/>
      <c r="D38" s="247"/>
      <c r="E38" s="247"/>
      <c r="F38" s="248"/>
      <c r="G38" s="247"/>
      <c r="H38" s="247"/>
      <c r="I38" s="247"/>
      <c r="J38" s="248"/>
      <c r="K38" s="247"/>
      <c r="L38" s="247"/>
      <c r="M38" s="249"/>
      <c r="N38" s="248"/>
      <c r="O38" s="289"/>
      <c r="P38" s="289"/>
      <c r="Q38" s="249"/>
    </row>
    <row r="39" spans="1:17" x14ac:dyDescent="0.2">
      <c r="A39" s="52" t="s">
        <v>83</v>
      </c>
      <c r="B39" s="134"/>
      <c r="C39" s="244"/>
      <c r="D39" s="244"/>
      <c r="E39" s="244"/>
      <c r="F39" s="245"/>
      <c r="G39" s="244"/>
      <c r="H39" s="244"/>
      <c r="I39" s="244"/>
      <c r="J39" s="245"/>
      <c r="K39" s="244"/>
      <c r="L39" s="244"/>
      <c r="M39" s="246"/>
      <c r="N39" s="245"/>
      <c r="O39" s="289"/>
      <c r="P39" s="289"/>
      <c r="Q39" s="246"/>
    </row>
    <row r="40" spans="1:17" x14ac:dyDescent="0.2">
      <c r="A40" s="26" t="s">
        <v>84</v>
      </c>
      <c r="B40" s="136"/>
      <c r="C40" s="250"/>
      <c r="D40" s="250"/>
      <c r="E40" s="250"/>
      <c r="F40" s="251"/>
      <c r="G40" s="250"/>
      <c r="H40" s="250"/>
      <c r="I40" s="250"/>
      <c r="J40" s="251"/>
      <c r="K40" s="250"/>
      <c r="L40" s="250"/>
      <c r="M40" s="252"/>
      <c r="N40" s="251"/>
      <c r="O40" s="250"/>
      <c r="P40" s="250"/>
      <c r="Q40" s="252"/>
    </row>
    <row r="41" spans="1:17" x14ac:dyDescent="0.2">
      <c r="A41" s="28" t="s">
        <v>85</v>
      </c>
      <c r="B41" s="129"/>
      <c r="C41" s="183">
        <v>153</v>
      </c>
      <c r="D41" s="183">
        <v>171</v>
      </c>
      <c r="E41" s="183">
        <v>83</v>
      </c>
      <c r="F41" s="182">
        <v>78</v>
      </c>
      <c r="G41" s="183">
        <v>119</v>
      </c>
      <c r="H41" s="183">
        <v>127</v>
      </c>
      <c r="I41" s="183">
        <v>77</v>
      </c>
      <c r="J41" s="182">
        <v>86</v>
      </c>
      <c r="K41" s="183">
        <v>78</v>
      </c>
      <c r="L41" s="183">
        <v>86</v>
      </c>
      <c r="M41" s="184">
        <v>90</v>
      </c>
      <c r="N41" s="182">
        <v>49</v>
      </c>
      <c r="O41" s="183">
        <v>30</v>
      </c>
      <c r="P41" s="183">
        <f>ROUND([1]BS!E41,0)</f>
        <v>88</v>
      </c>
      <c r="Q41" s="184"/>
    </row>
    <row r="42" spans="1:17" x14ac:dyDescent="0.2">
      <c r="A42" s="28" t="s">
        <v>86</v>
      </c>
      <c r="B42" s="129"/>
      <c r="C42" s="183">
        <v>1614</v>
      </c>
      <c r="D42" s="183">
        <v>1739</v>
      </c>
      <c r="E42" s="183">
        <v>1787</v>
      </c>
      <c r="F42" s="182">
        <v>1756</v>
      </c>
      <c r="G42" s="183">
        <v>1744</v>
      </c>
      <c r="H42" s="183">
        <v>1708</v>
      </c>
      <c r="I42" s="183">
        <v>1293</v>
      </c>
      <c r="J42" s="182">
        <v>1943</v>
      </c>
      <c r="K42" s="183">
        <v>1938</v>
      </c>
      <c r="L42" s="183">
        <v>1947</v>
      </c>
      <c r="M42" s="184">
        <v>1938</v>
      </c>
      <c r="N42" s="182">
        <v>2091</v>
      </c>
      <c r="O42" s="183">
        <v>2111</v>
      </c>
      <c r="P42" s="183">
        <f>ROUND([1]BS!E42,0)</f>
        <v>1780</v>
      </c>
      <c r="Q42" s="184"/>
    </row>
    <row r="43" spans="1:17" x14ac:dyDescent="0.2">
      <c r="A43" s="28" t="s">
        <v>87</v>
      </c>
      <c r="B43" s="129"/>
      <c r="C43" s="183">
        <v>2925</v>
      </c>
      <c r="D43" s="183">
        <v>2924</v>
      </c>
      <c r="E43" s="183">
        <v>2949</v>
      </c>
      <c r="F43" s="182">
        <v>3387</v>
      </c>
      <c r="G43" s="183">
        <v>3221</v>
      </c>
      <c r="H43" s="183">
        <v>3271</v>
      </c>
      <c r="I43" s="183">
        <v>3521</v>
      </c>
      <c r="J43" s="182">
        <v>3716</v>
      </c>
      <c r="K43" s="183">
        <v>3862</v>
      </c>
      <c r="L43" s="183">
        <v>3778</v>
      </c>
      <c r="M43" s="184">
        <v>4167</v>
      </c>
      <c r="N43" s="182">
        <v>3834</v>
      </c>
      <c r="O43" s="183">
        <v>3725</v>
      </c>
      <c r="P43" s="183">
        <f>ROUND([1]BS!E43,0)</f>
        <v>3685</v>
      </c>
      <c r="Q43" s="184"/>
    </row>
    <row r="44" spans="1:17" x14ac:dyDescent="0.2">
      <c r="A44" s="28" t="s">
        <v>63</v>
      </c>
      <c r="B44" s="129"/>
      <c r="C44" s="183">
        <v>0</v>
      </c>
      <c r="D44" s="183">
        <v>0</v>
      </c>
      <c r="E44" s="183">
        <v>0</v>
      </c>
      <c r="F44" s="182">
        <v>0</v>
      </c>
      <c r="G44" s="183">
        <v>0</v>
      </c>
      <c r="H44" s="183">
        <v>0</v>
      </c>
      <c r="I44" s="183">
        <v>0</v>
      </c>
      <c r="J44" s="182">
        <v>45</v>
      </c>
      <c r="K44" s="183">
        <v>53</v>
      </c>
      <c r="L44" s="183">
        <v>54</v>
      </c>
      <c r="M44" s="183">
        <v>36</v>
      </c>
      <c r="N44" s="182">
        <v>16</v>
      </c>
      <c r="O44" s="183">
        <v>16</v>
      </c>
      <c r="P44" s="183">
        <f>ROUND([1]BS!E44,0)</f>
        <v>0</v>
      </c>
      <c r="Q44" s="184"/>
    </row>
    <row r="45" spans="1:17" x14ac:dyDescent="0.2">
      <c r="A45" s="30" t="s">
        <v>140</v>
      </c>
      <c r="B45" s="130"/>
      <c r="C45" s="232"/>
      <c r="D45" s="232"/>
      <c r="E45" s="232"/>
      <c r="F45" s="233"/>
      <c r="G45" s="232"/>
      <c r="H45" s="232"/>
      <c r="I45" s="232"/>
      <c r="J45" s="233"/>
      <c r="K45" s="232"/>
      <c r="L45" s="232"/>
      <c r="M45" s="234"/>
      <c r="N45" s="233"/>
      <c r="O45" s="232">
        <v>4</v>
      </c>
      <c r="P45" s="232">
        <f>ROUND([1]BS!E45,0)</f>
        <v>0</v>
      </c>
      <c r="Q45" s="234"/>
    </row>
    <row r="46" spans="1:17" x14ac:dyDescent="0.2">
      <c r="A46" s="34" t="s">
        <v>88</v>
      </c>
      <c r="B46" s="128"/>
      <c r="C46" s="180">
        <v>4692</v>
      </c>
      <c r="D46" s="180">
        <v>4834</v>
      </c>
      <c r="E46" s="180">
        <v>4820</v>
      </c>
      <c r="F46" s="179">
        <v>5222</v>
      </c>
      <c r="G46" s="180">
        <v>5085</v>
      </c>
      <c r="H46" s="180">
        <v>5106</v>
      </c>
      <c r="I46" s="180">
        <v>4891</v>
      </c>
      <c r="J46" s="179">
        <v>5789</v>
      </c>
      <c r="K46" s="180">
        <v>5931</v>
      </c>
      <c r="L46" s="180">
        <v>5864</v>
      </c>
      <c r="M46" s="181">
        <v>6231</v>
      </c>
      <c r="N46" s="179">
        <v>5990</v>
      </c>
      <c r="O46" s="180">
        <v>5886</v>
      </c>
      <c r="P46" s="180">
        <f>ROUND([1]BS!E46,0)</f>
        <v>5552</v>
      </c>
      <c r="Q46" s="181"/>
    </row>
    <row r="47" spans="1:17" x14ac:dyDescent="0.2">
      <c r="A47" s="53"/>
      <c r="B47" s="135"/>
      <c r="C47" s="247"/>
      <c r="D47" s="247"/>
      <c r="E47" s="247"/>
      <c r="F47" s="248"/>
      <c r="G47" s="247"/>
      <c r="H47" s="247"/>
      <c r="I47" s="247"/>
      <c r="J47" s="248"/>
      <c r="K47" s="247"/>
      <c r="L47" s="247"/>
      <c r="M47" s="249"/>
      <c r="N47" s="248"/>
      <c r="O47" s="247"/>
      <c r="P47" s="247"/>
      <c r="Q47" s="249"/>
    </row>
    <row r="48" spans="1:17" x14ac:dyDescent="0.2">
      <c r="A48" s="26" t="s">
        <v>89</v>
      </c>
      <c r="B48" s="136"/>
      <c r="C48" s="250"/>
      <c r="D48" s="250"/>
      <c r="E48" s="250"/>
      <c r="F48" s="251"/>
      <c r="G48" s="250"/>
      <c r="H48" s="250"/>
      <c r="I48" s="250"/>
      <c r="J48" s="251"/>
      <c r="K48" s="250"/>
      <c r="L48" s="250"/>
      <c r="M48" s="252"/>
      <c r="N48" s="251"/>
      <c r="O48" s="289"/>
      <c r="P48" s="289"/>
      <c r="Q48" s="252"/>
    </row>
    <row r="49" spans="1:17" x14ac:dyDescent="0.2">
      <c r="A49" s="28" t="s">
        <v>86</v>
      </c>
      <c r="B49" s="129"/>
      <c r="C49" s="183">
        <v>70</v>
      </c>
      <c r="D49" s="183">
        <v>60</v>
      </c>
      <c r="E49" s="183">
        <v>60</v>
      </c>
      <c r="F49" s="182">
        <v>8</v>
      </c>
      <c r="G49" s="183">
        <v>70</v>
      </c>
      <c r="H49" s="183">
        <v>80</v>
      </c>
      <c r="I49" s="183">
        <v>8</v>
      </c>
      <c r="J49" s="182">
        <v>8</v>
      </c>
      <c r="K49" s="183">
        <v>7</v>
      </c>
      <c r="L49" s="183">
        <v>11</v>
      </c>
      <c r="M49" s="184">
        <v>11</v>
      </c>
      <c r="N49" s="182">
        <v>11</v>
      </c>
      <c r="O49" s="183">
        <v>11</v>
      </c>
      <c r="P49" s="183">
        <f>ROUND([1]BS!E49,0)</f>
        <v>11</v>
      </c>
      <c r="Q49" s="184"/>
    </row>
    <row r="50" spans="1:17" x14ac:dyDescent="0.2">
      <c r="A50" s="28" t="s">
        <v>87</v>
      </c>
      <c r="B50" s="129"/>
      <c r="C50" s="183">
        <v>549</v>
      </c>
      <c r="D50" s="183">
        <v>574</v>
      </c>
      <c r="E50" s="183">
        <v>611</v>
      </c>
      <c r="F50" s="182">
        <v>748</v>
      </c>
      <c r="G50" s="183">
        <v>744</v>
      </c>
      <c r="H50" s="183">
        <v>745</v>
      </c>
      <c r="I50" s="183">
        <v>767</v>
      </c>
      <c r="J50" s="182">
        <v>853</v>
      </c>
      <c r="K50" s="183">
        <v>799</v>
      </c>
      <c r="L50" s="183">
        <v>811</v>
      </c>
      <c r="M50" s="184">
        <v>795</v>
      </c>
      <c r="N50" s="182">
        <v>780</v>
      </c>
      <c r="O50" s="183">
        <v>793</v>
      </c>
      <c r="P50" s="183">
        <f>ROUND([1]BS!E50,0)</f>
        <v>853</v>
      </c>
      <c r="Q50" s="184"/>
    </row>
    <row r="51" spans="1:17" x14ac:dyDescent="0.2">
      <c r="A51" s="28" t="s">
        <v>90</v>
      </c>
      <c r="B51" s="129"/>
      <c r="C51" s="183">
        <v>0</v>
      </c>
      <c r="D51" s="183">
        <v>0</v>
      </c>
      <c r="E51" s="183">
        <v>0</v>
      </c>
      <c r="F51" s="199">
        <v>0</v>
      </c>
      <c r="G51" s="183">
        <v>0</v>
      </c>
      <c r="H51" s="183">
        <v>0</v>
      </c>
      <c r="I51" s="183">
        <v>0</v>
      </c>
      <c r="J51" s="199">
        <v>0</v>
      </c>
      <c r="K51" s="183">
        <v>197</v>
      </c>
      <c r="L51" s="183">
        <v>0</v>
      </c>
      <c r="M51" s="184">
        <v>0</v>
      </c>
      <c r="N51" s="199">
        <v>0</v>
      </c>
      <c r="O51" s="183">
        <v>0</v>
      </c>
      <c r="P51" s="183">
        <f>ROUND([1]BS!E51,0)</f>
        <v>0</v>
      </c>
      <c r="Q51" s="184"/>
    </row>
    <row r="52" spans="1:17" x14ac:dyDescent="0.2">
      <c r="A52" s="28" t="s">
        <v>91</v>
      </c>
      <c r="B52" s="129"/>
      <c r="C52" s="183">
        <v>380</v>
      </c>
      <c r="D52" s="183">
        <v>466</v>
      </c>
      <c r="E52" s="183">
        <v>431</v>
      </c>
      <c r="F52" s="182">
        <v>449</v>
      </c>
      <c r="G52" s="183">
        <v>443</v>
      </c>
      <c r="H52" s="183">
        <v>507</v>
      </c>
      <c r="I52" s="183">
        <v>491</v>
      </c>
      <c r="J52" s="182">
        <v>606</v>
      </c>
      <c r="K52" s="183">
        <v>510</v>
      </c>
      <c r="L52" s="183">
        <v>515</v>
      </c>
      <c r="M52" s="184">
        <v>441</v>
      </c>
      <c r="N52" s="182">
        <v>415</v>
      </c>
      <c r="O52" s="183">
        <v>420</v>
      </c>
      <c r="P52" s="183">
        <f>ROUND([1]BS!E52,0)</f>
        <v>439</v>
      </c>
      <c r="Q52" s="184"/>
    </row>
    <row r="53" spans="1:17" x14ac:dyDescent="0.2">
      <c r="A53" s="28" t="s">
        <v>92</v>
      </c>
      <c r="B53" s="129"/>
      <c r="C53" s="183">
        <v>67</v>
      </c>
      <c r="D53" s="183">
        <v>71</v>
      </c>
      <c r="E53" s="183">
        <v>107</v>
      </c>
      <c r="F53" s="182">
        <v>110</v>
      </c>
      <c r="G53" s="183">
        <v>60</v>
      </c>
      <c r="H53" s="183">
        <v>127</v>
      </c>
      <c r="I53" s="183">
        <v>122</v>
      </c>
      <c r="J53" s="182">
        <v>169</v>
      </c>
      <c r="K53" s="183">
        <v>104</v>
      </c>
      <c r="L53" s="183">
        <v>135</v>
      </c>
      <c r="M53" s="184">
        <v>119</v>
      </c>
      <c r="N53" s="182">
        <v>102</v>
      </c>
      <c r="O53" s="183">
        <v>102</v>
      </c>
      <c r="P53" s="183">
        <f>ROUND([1]BS!E53,0)</f>
        <v>132</v>
      </c>
      <c r="Q53" s="184"/>
    </row>
    <row r="54" spans="1:17" x14ac:dyDescent="0.2">
      <c r="A54" s="28" t="s">
        <v>93</v>
      </c>
      <c r="B54" s="129"/>
      <c r="C54" s="183">
        <v>0</v>
      </c>
      <c r="D54" s="183">
        <v>0</v>
      </c>
      <c r="E54" s="183">
        <v>46</v>
      </c>
      <c r="F54" s="182">
        <v>26</v>
      </c>
      <c r="G54" s="183">
        <v>19</v>
      </c>
      <c r="H54" s="183">
        <v>17</v>
      </c>
      <c r="I54" s="183">
        <v>39</v>
      </c>
      <c r="J54" s="182">
        <v>23</v>
      </c>
      <c r="K54" s="183">
        <v>23</v>
      </c>
      <c r="L54" s="183">
        <v>23</v>
      </c>
      <c r="M54" s="184">
        <v>40</v>
      </c>
      <c r="N54" s="182">
        <v>14</v>
      </c>
      <c r="O54" s="183">
        <v>11</v>
      </c>
      <c r="P54" s="183">
        <f>ROUND([1]BS!E54,0)</f>
        <v>0</v>
      </c>
      <c r="Q54" s="184"/>
    </row>
    <row r="55" spans="1:17" x14ac:dyDescent="0.2">
      <c r="A55" s="28" t="s">
        <v>94</v>
      </c>
      <c r="B55" s="129"/>
      <c r="C55" s="183">
        <v>78</v>
      </c>
      <c r="D55" s="183">
        <v>63</v>
      </c>
      <c r="E55" s="183">
        <v>98</v>
      </c>
      <c r="F55" s="182">
        <v>80</v>
      </c>
      <c r="G55" s="183">
        <v>102</v>
      </c>
      <c r="H55" s="183">
        <v>88</v>
      </c>
      <c r="I55" s="183">
        <v>127</v>
      </c>
      <c r="J55" s="182">
        <v>107</v>
      </c>
      <c r="K55" s="183">
        <v>173</v>
      </c>
      <c r="L55" s="183">
        <v>181</v>
      </c>
      <c r="M55" s="184">
        <v>145</v>
      </c>
      <c r="N55" s="182">
        <v>182</v>
      </c>
      <c r="O55" s="183">
        <v>214</v>
      </c>
      <c r="P55" s="183">
        <f>ROUND([1]BS!E55,0)</f>
        <v>101</v>
      </c>
      <c r="Q55" s="184"/>
    </row>
    <row r="56" spans="1:17" x14ac:dyDescent="0.2">
      <c r="A56" s="30" t="s">
        <v>95</v>
      </c>
      <c r="B56" s="130"/>
      <c r="C56" s="232">
        <v>280</v>
      </c>
      <c r="D56" s="232">
        <v>302</v>
      </c>
      <c r="E56" s="232">
        <v>346</v>
      </c>
      <c r="F56" s="233">
        <v>393</v>
      </c>
      <c r="G56" s="232">
        <v>1750</v>
      </c>
      <c r="H56" s="232">
        <v>1168</v>
      </c>
      <c r="I56" s="232">
        <v>322</v>
      </c>
      <c r="J56" s="233">
        <v>354</v>
      </c>
      <c r="K56" s="232">
        <v>323</v>
      </c>
      <c r="L56" s="232">
        <v>345</v>
      </c>
      <c r="M56" s="234">
        <v>424</v>
      </c>
      <c r="N56" s="233">
        <v>444</v>
      </c>
      <c r="O56" s="232">
        <v>309</v>
      </c>
      <c r="P56" s="232">
        <f>ROUND([1]BS!E56,0)</f>
        <v>294</v>
      </c>
      <c r="Q56" s="234"/>
    </row>
    <row r="57" spans="1:17" x14ac:dyDescent="0.2">
      <c r="A57" s="34" t="s">
        <v>96</v>
      </c>
      <c r="B57" s="128"/>
      <c r="C57" s="180">
        <v>1424</v>
      </c>
      <c r="D57" s="180">
        <v>1537</v>
      </c>
      <c r="E57" s="180">
        <v>1699</v>
      </c>
      <c r="F57" s="179">
        <v>1815</v>
      </c>
      <c r="G57" s="180">
        <v>3188</v>
      </c>
      <c r="H57" s="180">
        <v>2732</v>
      </c>
      <c r="I57" s="180">
        <v>1875</v>
      </c>
      <c r="J57" s="179">
        <v>2120</v>
      </c>
      <c r="K57" s="180">
        <v>2135</v>
      </c>
      <c r="L57" s="180">
        <v>2023</v>
      </c>
      <c r="M57" s="181">
        <v>1975</v>
      </c>
      <c r="N57" s="179">
        <v>1949</v>
      </c>
      <c r="O57" s="180">
        <v>1861</v>
      </c>
      <c r="P57" s="180">
        <f>ROUND([1]BS!E57,0)</f>
        <v>1829</v>
      </c>
      <c r="Q57" s="181"/>
    </row>
    <row r="58" spans="1:17" x14ac:dyDescent="0.2">
      <c r="A58" s="54"/>
      <c r="B58" s="131"/>
      <c r="C58" s="235"/>
      <c r="D58" s="235"/>
      <c r="E58" s="235"/>
      <c r="F58" s="253"/>
      <c r="G58" s="254"/>
      <c r="H58" s="254"/>
      <c r="I58" s="254"/>
      <c r="J58" s="253"/>
      <c r="K58" s="254"/>
      <c r="L58" s="254"/>
      <c r="M58" s="255"/>
      <c r="N58" s="253"/>
      <c r="O58" s="254"/>
      <c r="P58" s="254"/>
      <c r="Q58" s="255"/>
    </row>
    <row r="59" spans="1:17" x14ac:dyDescent="0.2">
      <c r="A59" s="37" t="s">
        <v>97</v>
      </c>
      <c r="B59" s="132"/>
      <c r="C59" s="238">
        <v>6116</v>
      </c>
      <c r="D59" s="238">
        <v>6371</v>
      </c>
      <c r="E59" s="238">
        <v>6519</v>
      </c>
      <c r="F59" s="256">
        <v>7037</v>
      </c>
      <c r="G59" s="257">
        <v>8273</v>
      </c>
      <c r="H59" s="257">
        <v>7838</v>
      </c>
      <c r="I59" s="257">
        <v>6765</v>
      </c>
      <c r="J59" s="256">
        <v>7909</v>
      </c>
      <c r="K59" s="257">
        <v>8066</v>
      </c>
      <c r="L59" s="257">
        <v>7887</v>
      </c>
      <c r="M59" s="258">
        <v>8206</v>
      </c>
      <c r="N59" s="256">
        <v>7939</v>
      </c>
      <c r="O59" s="257">
        <v>7747</v>
      </c>
      <c r="P59" s="290">
        <f>[1]BS!$E$59</f>
        <v>7381.8624219999992</v>
      </c>
      <c r="Q59" s="258"/>
    </row>
    <row r="60" spans="1:17" x14ac:dyDescent="0.2">
      <c r="A60" s="54"/>
      <c r="B60" s="131"/>
      <c r="C60" s="235"/>
      <c r="D60" s="235"/>
      <c r="E60" s="235"/>
      <c r="F60" s="253"/>
      <c r="G60" s="254"/>
      <c r="H60" s="254"/>
      <c r="I60" s="254"/>
      <c r="J60" s="253"/>
      <c r="K60" s="254"/>
      <c r="L60" s="254"/>
      <c r="M60" s="255"/>
      <c r="N60" s="253"/>
      <c r="O60" s="254"/>
      <c r="P60" s="254"/>
      <c r="Q60" s="291"/>
    </row>
    <row r="61" spans="1:17" x14ac:dyDescent="0.2">
      <c r="A61" s="37" t="s">
        <v>98</v>
      </c>
      <c r="B61" s="132"/>
      <c r="C61" s="238">
        <v>7008</v>
      </c>
      <c r="D61" s="238">
        <v>7308</v>
      </c>
      <c r="E61" s="238">
        <v>7279</v>
      </c>
      <c r="F61" s="256">
        <v>7823</v>
      </c>
      <c r="G61" s="257">
        <v>7614</v>
      </c>
      <c r="H61" s="257">
        <v>7727</v>
      </c>
      <c r="I61" s="257">
        <v>7988</v>
      </c>
      <c r="J61" s="256">
        <v>9059</v>
      </c>
      <c r="K61" s="257">
        <v>9089</v>
      </c>
      <c r="L61" s="257">
        <v>8900</v>
      </c>
      <c r="M61" s="258">
        <v>9091</v>
      </c>
      <c r="N61" s="256">
        <v>8637</v>
      </c>
      <c r="O61" s="257">
        <v>8266</v>
      </c>
      <c r="P61" s="290">
        <f>[1]BS!$E$61</f>
        <v>8423.5271729999986</v>
      </c>
      <c r="Q61" s="258"/>
    </row>
  </sheetData>
  <mergeCells count="4">
    <mergeCell ref="B4:E4"/>
    <mergeCell ref="F4:I4"/>
    <mergeCell ref="J4:M4"/>
    <mergeCell ref="N4:Q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M48"/>
  <sheetViews>
    <sheetView showGridLines="0" zoomScale="85" zoomScaleNormal="85" workbookViewId="0">
      <selection activeCell="L53" sqref="L53"/>
    </sheetView>
  </sheetViews>
  <sheetFormatPr baseColWidth="10" defaultColWidth="9" defaultRowHeight="14" x14ac:dyDescent="0.2"/>
  <cols>
    <col min="1" max="1" width="50.6640625" style="1" customWidth="1"/>
    <col min="2" max="9" width="9" style="1"/>
    <col min="10" max="13" width="9" style="1" customWidth="1"/>
    <col min="14" max="16384" width="9" style="1"/>
  </cols>
  <sheetData>
    <row r="2" spans="1:13" ht="17" x14ac:dyDescent="0.2">
      <c r="A2" s="23" t="s">
        <v>99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4.25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x14ac:dyDescent="0.2">
      <c r="A4" s="3"/>
      <c r="B4" s="296">
        <v>2019</v>
      </c>
      <c r="C4" s="297"/>
      <c r="D4" s="297"/>
      <c r="E4" s="297"/>
      <c r="F4" s="296">
        <v>2020</v>
      </c>
      <c r="G4" s="297"/>
      <c r="H4" s="297"/>
      <c r="I4" s="298"/>
      <c r="J4" s="296">
        <v>2021</v>
      </c>
      <c r="K4" s="297"/>
      <c r="L4" s="297"/>
      <c r="M4" s="298"/>
    </row>
    <row r="5" spans="1:13" x14ac:dyDescent="0.2">
      <c r="A5" s="4"/>
      <c r="B5" s="20" t="s">
        <v>20</v>
      </c>
      <c r="C5" s="21" t="s">
        <v>21</v>
      </c>
      <c r="D5" s="21" t="s">
        <v>22</v>
      </c>
      <c r="E5" s="21" t="s">
        <v>23</v>
      </c>
      <c r="F5" s="20" t="s">
        <v>20</v>
      </c>
      <c r="G5" s="21" t="s">
        <v>21</v>
      </c>
      <c r="H5" s="21" t="s">
        <v>22</v>
      </c>
      <c r="I5" s="22" t="s">
        <v>23</v>
      </c>
      <c r="J5" s="20" t="s">
        <v>20</v>
      </c>
      <c r="K5" s="21" t="s">
        <v>21</v>
      </c>
      <c r="L5" s="21" t="s">
        <v>22</v>
      </c>
      <c r="M5" s="22" t="s">
        <v>23</v>
      </c>
    </row>
    <row r="6" spans="1:13" ht="14.25" customHeight="1" x14ac:dyDescent="0.2">
      <c r="A6" s="57" t="s">
        <v>25</v>
      </c>
      <c r="B6" s="263"/>
      <c r="C6" s="57"/>
      <c r="D6" s="57"/>
      <c r="E6" s="57"/>
      <c r="F6" s="263"/>
      <c r="G6" s="57"/>
      <c r="H6" s="57"/>
      <c r="I6" s="264"/>
      <c r="J6" s="263"/>
      <c r="K6" s="57"/>
      <c r="L6" s="57"/>
      <c r="M6" s="264"/>
    </row>
    <row r="7" spans="1:13" ht="14.25" customHeight="1" x14ac:dyDescent="0.2">
      <c r="A7" s="57"/>
      <c r="B7" s="67"/>
      <c r="C7" s="57"/>
      <c r="D7" s="57"/>
      <c r="E7" s="57"/>
      <c r="F7" s="67"/>
      <c r="G7" s="57"/>
      <c r="H7" s="57"/>
      <c r="I7" s="264"/>
      <c r="J7" s="67"/>
      <c r="K7" s="57"/>
      <c r="L7" s="57"/>
      <c r="M7" s="264"/>
    </row>
    <row r="8" spans="1:13" ht="14.25" customHeight="1" x14ac:dyDescent="0.2">
      <c r="A8" s="58" t="s">
        <v>100</v>
      </c>
      <c r="B8" s="68"/>
      <c r="C8" s="58"/>
      <c r="D8" s="58"/>
      <c r="E8" s="71"/>
      <c r="F8" s="68"/>
      <c r="G8" s="58"/>
      <c r="H8" s="58"/>
      <c r="I8" s="71"/>
      <c r="J8" s="68"/>
      <c r="K8" s="58"/>
      <c r="L8" s="58"/>
      <c r="M8" s="71"/>
    </row>
    <row r="9" spans="1:13" ht="14.25" customHeight="1" x14ac:dyDescent="0.2">
      <c r="A9" s="59" t="s">
        <v>101</v>
      </c>
      <c r="B9" s="265">
        <v>80</v>
      </c>
      <c r="C9" s="266">
        <v>94</v>
      </c>
      <c r="D9" s="266">
        <v>37</v>
      </c>
      <c r="E9" s="266">
        <v>36</v>
      </c>
      <c r="F9" s="265">
        <v>-34</v>
      </c>
      <c r="G9" s="266">
        <v>-108</v>
      </c>
      <c r="H9" s="266">
        <v>-6</v>
      </c>
      <c r="I9" s="267">
        <v>-107</v>
      </c>
      <c r="J9" s="265">
        <v>-265</v>
      </c>
      <c r="K9" s="266">
        <v>-190</v>
      </c>
      <c r="L9" s="266">
        <f>ROUND('[1]Cons. Statement of CF'!E10,0)</f>
        <v>21</v>
      </c>
      <c r="M9" s="267"/>
    </row>
    <row r="10" spans="1:13" ht="14.25" customHeight="1" x14ac:dyDescent="0.2">
      <c r="A10" s="59" t="s">
        <v>102</v>
      </c>
      <c r="B10" s="265"/>
      <c r="C10" s="266"/>
      <c r="D10" s="266"/>
      <c r="E10" s="266"/>
      <c r="F10" s="265"/>
      <c r="G10" s="266"/>
      <c r="H10" s="266"/>
      <c r="I10" s="267"/>
      <c r="J10" s="265"/>
      <c r="K10" s="266">
        <v>0</v>
      </c>
      <c r="L10" s="266">
        <f>ROUND('[1]Cons. Statement of CF'!E11,0)</f>
        <v>0</v>
      </c>
      <c r="M10" s="267"/>
    </row>
    <row r="11" spans="1:13" ht="14.25" customHeight="1" x14ac:dyDescent="0.2">
      <c r="A11" s="59" t="s">
        <v>103</v>
      </c>
      <c r="B11" s="265">
        <v>-19</v>
      </c>
      <c r="C11" s="266">
        <v>-8</v>
      </c>
      <c r="D11" s="266">
        <v>-8</v>
      </c>
      <c r="E11" s="266">
        <v>-25</v>
      </c>
      <c r="F11" s="265">
        <v>-17</v>
      </c>
      <c r="G11" s="266">
        <v>0</v>
      </c>
      <c r="H11" s="266">
        <v>0</v>
      </c>
      <c r="I11" s="267">
        <v>-5</v>
      </c>
      <c r="J11" s="265">
        <v>-23</v>
      </c>
      <c r="K11" s="266">
        <v>-2</v>
      </c>
      <c r="L11" s="266">
        <f>ROUND('[1]Cons. Statement of CF'!E12,0)</f>
        <v>-4</v>
      </c>
      <c r="M11" s="267"/>
    </row>
    <row r="12" spans="1:13" ht="14.25" customHeight="1" x14ac:dyDescent="0.2">
      <c r="A12" s="59" t="s">
        <v>104</v>
      </c>
      <c r="B12" s="265">
        <v>-1</v>
      </c>
      <c r="C12" s="266">
        <v>0</v>
      </c>
      <c r="D12" s="266">
        <v>0</v>
      </c>
      <c r="E12" s="266">
        <v>0</v>
      </c>
      <c r="F12" s="265">
        <v>0</v>
      </c>
      <c r="G12" s="266">
        <v>0</v>
      </c>
      <c r="H12" s="266">
        <v>0</v>
      </c>
      <c r="I12" s="267">
        <v>-1</v>
      </c>
      <c r="J12" s="265">
        <v>0</v>
      </c>
      <c r="K12" s="266">
        <v>0</v>
      </c>
      <c r="L12" s="266">
        <f>ROUND('[1]Cons. Statement of CF'!E13,0)</f>
        <v>0</v>
      </c>
      <c r="M12" s="267"/>
    </row>
    <row r="13" spans="1:13" ht="14.25" customHeight="1" x14ac:dyDescent="0.2">
      <c r="A13" s="59" t="s">
        <v>105</v>
      </c>
      <c r="B13" s="265">
        <v>236</v>
      </c>
      <c r="C13" s="266">
        <v>247</v>
      </c>
      <c r="D13" s="266">
        <v>241</v>
      </c>
      <c r="E13" s="266">
        <v>249</v>
      </c>
      <c r="F13" s="265">
        <v>263</v>
      </c>
      <c r="G13" s="266">
        <v>325</v>
      </c>
      <c r="H13" s="266">
        <v>275</v>
      </c>
      <c r="I13" s="267">
        <v>260</v>
      </c>
      <c r="J13" s="265">
        <v>255</v>
      </c>
      <c r="K13" s="266">
        <v>252</v>
      </c>
      <c r="L13" s="266">
        <f>ROUND('[1]Cons. Statement of CF'!E14,0)</f>
        <v>275</v>
      </c>
      <c r="M13" s="267"/>
    </row>
    <row r="14" spans="1:13" ht="14.25" customHeight="1" x14ac:dyDescent="0.2">
      <c r="A14" s="59" t="s">
        <v>38</v>
      </c>
      <c r="B14" s="265">
        <v>38</v>
      </c>
      <c r="C14" s="266">
        <v>61</v>
      </c>
      <c r="D14" s="266">
        <v>70</v>
      </c>
      <c r="E14" s="266">
        <v>96</v>
      </c>
      <c r="F14" s="265">
        <v>57</v>
      </c>
      <c r="G14" s="266">
        <v>72</v>
      </c>
      <c r="H14" s="266">
        <v>75</v>
      </c>
      <c r="I14" s="267">
        <v>62</v>
      </c>
      <c r="J14" s="265">
        <v>90</v>
      </c>
      <c r="K14" s="266">
        <v>70</v>
      </c>
      <c r="L14" s="266">
        <f>ROUND('[1]Cons. Statement of CF'!E15,0)</f>
        <v>46</v>
      </c>
      <c r="M14" s="267"/>
    </row>
    <row r="15" spans="1:13" ht="14.25" customHeight="1" x14ac:dyDescent="0.2">
      <c r="A15" s="59" t="s">
        <v>106</v>
      </c>
      <c r="B15" s="265">
        <v>-2</v>
      </c>
      <c r="C15" s="266">
        <v>1</v>
      </c>
      <c r="D15" s="266">
        <v>-13</v>
      </c>
      <c r="E15" s="266">
        <v>4</v>
      </c>
      <c r="F15" s="265">
        <v>-6</v>
      </c>
      <c r="G15" s="266">
        <v>4</v>
      </c>
      <c r="H15" s="266">
        <v>-2</v>
      </c>
      <c r="I15" s="267">
        <v>-3</v>
      </c>
      <c r="J15" s="265">
        <v>0</v>
      </c>
      <c r="K15" s="266">
        <v>-2</v>
      </c>
      <c r="L15" s="266">
        <f>ROUND('[1]Cons. Statement of CF'!E16,0)</f>
        <v>-3</v>
      </c>
      <c r="M15" s="267"/>
    </row>
    <row r="16" spans="1:13" ht="14.25" customHeight="1" x14ac:dyDescent="0.2">
      <c r="A16" s="59" t="s">
        <v>107</v>
      </c>
      <c r="B16" s="265">
        <v>6</v>
      </c>
      <c r="C16" s="266">
        <v>26</v>
      </c>
      <c r="D16" s="266">
        <v>-24</v>
      </c>
      <c r="E16" s="266">
        <v>-20</v>
      </c>
      <c r="F16" s="265">
        <v>-29</v>
      </c>
      <c r="G16" s="266">
        <v>34</v>
      </c>
      <c r="H16" s="266">
        <v>-23</v>
      </c>
      <c r="I16" s="267">
        <v>35</v>
      </c>
      <c r="J16" s="265">
        <v>40</v>
      </c>
      <c r="K16" s="266">
        <v>0</v>
      </c>
      <c r="L16" s="266">
        <f>ROUND('[1]Cons. Statement of CF'!E17,0)</f>
        <v>15</v>
      </c>
      <c r="M16" s="267"/>
    </row>
    <row r="17" spans="1:13" ht="14.25" customHeight="1" x14ac:dyDescent="0.2">
      <c r="A17" s="59" t="s">
        <v>108</v>
      </c>
      <c r="B17" s="265">
        <v>-31</v>
      </c>
      <c r="C17" s="266">
        <v>-50</v>
      </c>
      <c r="D17" s="266">
        <v>68</v>
      </c>
      <c r="E17" s="266">
        <v>-6</v>
      </c>
      <c r="F17" s="265">
        <v>47</v>
      </c>
      <c r="G17" s="266">
        <v>-64</v>
      </c>
      <c r="H17" s="266">
        <v>31</v>
      </c>
      <c r="I17" s="267">
        <v>-17</v>
      </c>
      <c r="J17" s="265">
        <v>-17</v>
      </c>
      <c r="K17" s="266">
        <v>0</v>
      </c>
      <c r="L17" s="266">
        <f>ROUND('[1]Cons. Statement of CF'!E18,0)</f>
        <v>-13</v>
      </c>
      <c r="M17" s="267"/>
    </row>
    <row r="18" spans="1:13" ht="14.25" customHeight="1" x14ac:dyDescent="0.2">
      <c r="A18" s="60" t="s">
        <v>109</v>
      </c>
      <c r="B18" s="268">
        <v>-3</v>
      </c>
      <c r="C18" s="269">
        <v>-76</v>
      </c>
      <c r="D18" s="269">
        <v>-20</v>
      </c>
      <c r="E18" s="269">
        <v>62</v>
      </c>
      <c r="F18" s="268">
        <v>135</v>
      </c>
      <c r="G18" s="269">
        <v>-141</v>
      </c>
      <c r="H18" s="269">
        <v>8</v>
      </c>
      <c r="I18" s="270">
        <v>-7</v>
      </c>
      <c r="J18" s="282">
        <v>43</v>
      </c>
      <c r="K18" s="269">
        <v>-60</v>
      </c>
      <c r="L18" s="269">
        <f>ROUND('[1]Cons. Statement of CF'!E19,0)</f>
        <v>-112</v>
      </c>
      <c r="M18" s="270"/>
    </row>
    <row r="19" spans="1:13" ht="14.25" customHeight="1" x14ac:dyDescent="0.2">
      <c r="A19" s="61" t="s">
        <v>110</v>
      </c>
      <c r="B19" s="68">
        <v>304</v>
      </c>
      <c r="C19" s="58">
        <v>294</v>
      </c>
      <c r="D19" s="58">
        <v>351</v>
      </c>
      <c r="E19" s="58">
        <v>396</v>
      </c>
      <c r="F19" s="68">
        <v>416</v>
      </c>
      <c r="G19" s="58">
        <v>121</v>
      </c>
      <c r="H19" s="58">
        <v>357</v>
      </c>
      <c r="I19" s="71">
        <v>219</v>
      </c>
      <c r="J19" s="68">
        <v>123</v>
      </c>
      <c r="K19" s="58">
        <v>67</v>
      </c>
      <c r="L19" s="58">
        <f>ROUND('[1]Cons. Statement of CF'!E20,0)</f>
        <v>225</v>
      </c>
      <c r="M19" s="71"/>
    </row>
    <row r="20" spans="1:13" ht="14.25" customHeight="1" x14ac:dyDescent="0.2">
      <c r="A20" s="62"/>
      <c r="B20" s="271"/>
      <c r="C20" s="62"/>
      <c r="D20" s="62"/>
      <c r="E20" s="62"/>
      <c r="F20" s="271"/>
      <c r="G20" s="62"/>
      <c r="H20" s="62"/>
      <c r="I20" s="272"/>
      <c r="J20" s="271"/>
      <c r="K20" s="59"/>
      <c r="L20" s="59"/>
      <c r="M20" s="272"/>
    </row>
    <row r="21" spans="1:13" ht="14.25" customHeight="1" x14ac:dyDescent="0.2">
      <c r="A21" s="58" t="s">
        <v>111</v>
      </c>
      <c r="B21" s="68"/>
      <c r="C21" s="58"/>
      <c r="D21" s="58"/>
      <c r="E21" s="58"/>
      <c r="F21" s="68"/>
      <c r="G21" s="58"/>
      <c r="H21" s="58"/>
      <c r="I21" s="71"/>
      <c r="J21" s="68"/>
      <c r="K21" s="59"/>
      <c r="L21" s="59"/>
      <c r="M21" s="71"/>
    </row>
    <row r="22" spans="1:13" ht="14.25" customHeight="1" x14ac:dyDescent="0.2">
      <c r="A22" s="59" t="s">
        <v>112</v>
      </c>
      <c r="B22" s="265">
        <v>0</v>
      </c>
      <c r="C22" s="266">
        <v>0</v>
      </c>
      <c r="D22" s="266">
        <v>2</v>
      </c>
      <c r="E22" s="266">
        <v>0</v>
      </c>
      <c r="F22" s="265">
        <v>0</v>
      </c>
      <c r="G22" s="266">
        <v>0</v>
      </c>
      <c r="H22" s="266">
        <v>-42</v>
      </c>
      <c r="I22" s="267">
        <v>0</v>
      </c>
      <c r="J22" s="265">
        <v>0</v>
      </c>
      <c r="K22" s="266">
        <v>0</v>
      </c>
      <c r="L22" s="266">
        <f>ROUND('[1]Cons. Statement of CF'!E23,0)</f>
        <v>0</v>
      </c>
      <c r="M22" s="267"/>
    </row>
    <row r="23" spans="1:13" ht="14.25" customHeight="1" x14ac:dyDescent="0.2">
      <c r="A23" s="59" t="s">
        <v>113</v>
      </c>
      <c r="B23" s="265">
        <v>-49</v>
      </c>
      <c r="C23" s="266">
        <v>-35</v>
      </c>
      <c r="D23" s="266">
        <v>-87</v>
      </c>
      <c r="E23" s="266">
        <v>-94</v>
      </c>
      <c r="F23" s="265">
        <v>-81</v>
      </c>
      <c r="G23" s="266">
        <v>-45</v>
      </c>
      <c r="H23" s="266">
        <v>-48</v>
      </c>
      <c r="I23" s="267">
        <v>-56</v>
      </c>
      <c r="J23" s="265">
        <v>-38</v>
      </c>
      <c r="K23" s="266">
        <v>-43</v>
      </c>
      <c r="L23" s="266">
        <f>ROUND('[1]Cons. Statement of CF'!E24,0)</f>
        <v>-60</v>
      </c>
      <c r="M23" s="267"/>
    </row>
    <row r="24" spans="1:13" ht="14.25" customHeight="1" x14ac:dyDescent="0.2">
      <c r="A24" s="59" t="s">
        <v>114</v>
      </c>
      <c r="B24" s="265">
        <v>0</v>
      </c>
      <c r="C24" s="266">
        <v>0</v>
      </c>
      <c r="D24" s="266">
        <v>0</v>
      </c>
      <c r="E24" s="266">
        <v>2</v>
      </c>
      <c r="F24" s="265">
        <v>0</v>
      </c>
      <c r="G24" s="266">
        <v>0</v>
      </c>
      <c r="H24" s="266">
        <v>0</v>
      </c>
      <c r="I24" s="267">
        <v>1</v>
      </c>
      <c r="J24" s="265">
        <v>0</v>
      </c>
      <c r="K24" s="266">
        <v>0</v>
      </c>
      <c r="L24" s="266">
        <f>ROUND('[1]Cons. Statement of CF'!E25,0)</f>
        <v>0</v>
      </c>
      <c r="M24" s="267"/>
    </row>
    <row r="25" spans="1:13" ht="14.25" customHeight="1" x14ac:dyDescent="0.2">
      <c r="A25" s="60" t="s">
        <v>115</v>
      </c>
      <c r="B25" s="268">
        <v>-43</v>
      </c>
      <c r="C25" s="269">
        <v>-17</v>
      </c>
      <c r="D25" s="269">
        <v>1</v>
      </c>
      <c r="E25" s="269">
        <v>0</v>
      </c>
      <c r="F25" s="268">
        <v>-13</v>
      </c>
      <c r="G25" s="269">
        <v>0</v>
      </c>
      <c r="H25" s="269">
        <v>0</v>
      </c>
      <c r="I25" s="270">
        <v>-46</v>
      </c>
      <c r="J25" s="268">
        <v>0</v>
      </c>
      <c r="K25" s="269">
        <v>0</v>
      </c>
      <c r="L25" s="269">
        <f>ROUND('[1]Cons. Statement of CF'!E26,0)</f>
        <v>0</v>
      </c>
      <c r="M25" s="270"/>
    </row>
    <row r="26" spans="1:13" ht="14.25" customHeight="1" x14ac:dyDescent="0.2">
      <c r="A26" s="61" t="s">
        <v>116</v>
      </c>
      <c r="B26" s="68">
        <v>-93</v>
      </c>
      <c r="C26" s="58">
        <v>-53</v>
      </c>
      <c r="D26" s="58">
        <v>-85</v>
      </c>
      <c r="E26" s="58">
        <v>-91</v>
      </c>
      <c r="F26" s="68">
        <v>-94</v>
      </c>
      <c r="G26" s="58">
        <v>-45</v>
      </c>
      <c r="H26" s="58">
        <v>-90</v>
      </c>
      <c r="I26" s="71">
        <v>-102</v>
      </c>
      <c r="J26" s="68">
        <v>-38</v>
      </c>
      <c r="K26" s="58">
        <v>-43</v>
      </c>
      <c r="L26" s="58">
        <f>ROUND('[1]Cons. Statement of CF'!E27,0)</f>
        <v>-60</v>
      </c>
      <c r="M26" s="71"/>
    </row>
    <row r="27" spans="1:13" ht="14.25" customHeight="1" x14ac:dyDescent="0.2">
      <c r="A27" s="63"/>
      <c r="B27" s="273"/>
      <c r="C27" s="63"/>
      <c r="D27" s="63"/>
      <c r="E27" s="63"/>
      <c r="F27" s="273"/>
      <c r="G27" s="63"/>
      <c r="H27" s="63"/>
      <c r="I27" s="274"/>
      <c r="J27" s="273"/>
      <c r="K27" s="63"/>
      <c r="L27" s="63"/>
      <c r="M27" s="274"/>
    </row>
    <row r="28" spans="1:13" ht="14.25" customHeight="1" x14ac:dyDescent="0.2">
      <c r="A28" s="58" t="s">
        <v>117</v>
      </c>
      <c r="B28" s="68"/>
      <c r="C28" s="58"/>
      <c r="D28" s="58"/>
      <c r="E28" s="58"/>
      <c r="F28" s="68"/>
      <c r="G28" s="58"/>
      <c r="H28" s="58"/>
      <c r="I28" s="71"/>
      <c r="J28" s="68"/>
      <c r="K28" s="59"/>
      <c r="L28" s="59"/>
      <c r="M28" s="71"/>
    </row>
    <row r="29" spans="1:13" ht="14.25" customHeight="1" x14ac:dyDescent="0.2">
      <c r="A29" s="59" t="s">
        <v>118</v>
      </c>
      <c r="B29" s="265">
        <v>-61</v>
      </c>
      <c r="C29" s="266">
        <v>1</v>
      </c>
      <c r="D29" s="266">
        <v>-34</v>
      </c>
      <c r="E29" s="266">
        <v>-1800</v>
      </c>
      <c r="F29" s="265">
        <v>0</v>
      </c>
      <c r="G29" s="266">
        <v>-1</v>
      </c>
      <c r="H29" s="266">
        <v>0</v>
      </c>
      <c r="I29" s="267">
        <v>0</v>
      </c>
      <c r="J29" s="283">
        <v>0</v>
      </c>
      <c r="K29" s="266">
        <v>-1</v>
      </c>
      <c r="L29" s="266">
        <f>ROUND('[1]Cons. Statement of CF'!E30,0)</f>
        <v>0</v>
      </c>
      <c r="M29" s="267"/>
    </row>
    <row r="30" spans="1:13" ht="14.25" customHeight="1" x14ac:dyDescent="0.2">
      <c r="A30" s="59" t="s">
        <v>119</v>
      </c>
      <c r="B30" s="265">
        <v>0</v>
      </c>
      <c r="C30" s="266">
        <v>59</v>
      </c>
      <c r="D30" s="266">
        <v>0</v>
      </c>
      <c r="E30" s="266">
        <v>1433</v>
      </c>
      <c r="F30" s="265">
        <v>575</v>
      </c>
      <c r="G30" s="266">
        <v>0</v>
      </c>
      <c r="H30" s="266">
        <v>0</v>
      </c>
      <c r="I30" s="267">
        <v>0</v>
      </c>
      <c r="J30" s="265">
        <v>200</v>
      </c>
      <c r="K30" s="266">
        <v>0</v>
      </c>
      <c r="L30" s="266">
        <f>ROUND('[1]Cons. Statement of CF'!E31,0)</f>
        <v>0</v>
      </c>
      <c r="M30" s="267"/>
    </row>
    <row r="31" spans="1:13" ht="14.25" customHeight="1" x14ac:dyDescent="0.2">
      <c r="A31" s="59" t="s">
        <v>120</v>
      </c>
      <c r="B31" s="265">
        <v>-186</v>
      </c>
      <c r="C31" s="266">
        <v>-189</v>
      </c>
      <c r="D31" s="266">
        <v>-179</v>
      </c>
      <c r="E31" s="266">
        <v>-196</v>
      </c>
      <c r="F31" s="265">
        <v>-200</v>
      </c>
      <c r="G31" s="266">
        <v>-208</v>
      </c>
      <c r="H31" s="266">
        <v>-196</v>
      </c>
      <c r="I31" s="267">
        <v>-198</v>
      </c>
      <c r="J31" s="265">
        <v>-195</v>
      </c>
      <c r="K31" s="266">
        <v>-196</v>
      </c>
      <c r="L31" s="266">
        <f>ROUND('[1]Cons. Statement of CF'!E32,0)</f>
        <v>-212</v>
      </c>
      <c r="M31" s="267"/>
    </row>
    <row r="32" spans="1:13" ht="14.25" customHeight="1" x14ac:dyDescent="0.2">
      <c r="A32" s="59" t="s">
        <v>121</v>
      </c>
      <c r="B32" s="265">
        <v>-18</v>
      </c>
      <c r="C32" s="266">
        <v>-19</v>
      </c>
      <c r="D32" s="266">
        <v>-21</v>
      </c>
      <c r="E32" s="266">
        <v>-10</v>
      </c>
      <c r="F32" s="265">
        <v>-13</v>
      </c>
      <c r="G32" s="266">
        <v>-16</v>
      </c>
      <c r="H32" s="266">
        <v>-27</v>
      </c>
      <c r="I32" s="267">
        <v>-22</v>
      </c>
      <c r="J32" s="265">
        <v>-24</v>
      </c>
      <c r="K32" s="266">
        <v>-35</v>
      </c>
      <c r="L32" s="266">
        <f>ROUND('[1]Cons. Statement of CF'!E33,0)</f>
        <v>-26</v>
      </c>
      <c r="M32" s="267"/>
    </row>
    <row r="33" spans="1:13" ht="14.25" customHeight="1" x14ac:dyDescent="0.2">
      <c r="A33" s="59" t="s">
        <v>122</v>
      </c>
      <c r="B33" s="265">
        <v>-48</v>
      </c>
      <c r="C33" s="266">
        <v>-44</v>
      </c>
      <c r="D33" s="266">
        <v>-48</v>
      </c>
      <c r="E33" s="266">
        <v>-47</v>
      </c>
      <c r="F33" s="265">
        <v>-49</v>
      </c>
      <c r="G33" s="266">
        <v>-49</v>
      </c>
      <c r="H33" s="266">
        <v>-48</v>
      </c>
      <c r="I33" s="267">
        <v>-49</v>
      </c>
      <c r="J33" s="265">
        <v>-50</v>
      </c>
      <c r="K33" s="266">
        <v>-48</v>
      </c>
      <c r="L33" s="266">
        <f>ROUND('[1]Cons. Statement of CF'!E34,0)</f>
        <v>-47</v>
      </c>
      <c r="M33" s="267"/>
    </row>
    <row r="34" spans="1:13" ht="14.25" customHeight="1" x14ac:dyDescent="0.2">
      <c r="A34" s="59" t="s">
        <v>123</v>
      </c>
      <c r="B34" s="265">
        <v>0</v>
      </c>
      <c r="C34" s="266">
        <v>-32</v>
      </c>
      <c r="D34" s="266">
        <v>0</v>
      </c>
      <c r="E34" s="266">
        <v>-1000</v>
      </c>
      <c r="F34" s="265">
        <v>0</v>
      </c>
      <c r="G34" s="266">
        <v>0</v>
      </c>
      <c r="H34" s="266">
        <v>0</v>
      </c>
      <c r="I34" s="267">
        <v>0</v>
      </c>
      <c r="J34" s="265">
        <v>0</v>
      </c>
      <c r="K34" s="266">
        <v>0</v>
      </c>
      <c r="L34" s="266">
        <f>ROUND('[1]Cons. Statement of CF'!E35,0)</f>
        <v>0</v>
      </c>
      <c r="M34" s="267"/>
    </row>
    <row r="35" spans="1:13" ht="14.25" customHeight="1" x14ac:dyDescent="0.2">
      <c r="A35" s="59" t="s">
        <v>136</v>
      </c>
      <c r="B35" s="265">
        <v>0</v>
      </c>
      <c r="C35" s="266">
        <v>0</v>
      </c>
      <c r="D35" s="266">
        <v>0</v>
      </c>
      <c r="E35" s="266">
        <v>1356</v>
      </c>
      <c r="F35" s="265">
        <v>0</v>
      </c>
      <c r="G35" s="266">
        <v>0</v>
      </c>
      <c r="H35" s="266">
        <v>11</v>
      </c>
      <c r="I35" s="267">
        <v>0</v>
      </c>
      <c r="J35" s="265">
        <v>0</v>
      </c>
      <c r="K35" s="266">
        <v>0</v>
      </c>
      <c r="L35" s="266">
        <f>ROUND('[1]Cons. Statement of CF'!E36,0)</f>
        <v>0</v>
      </c>
      <c r="M35" s="267"/>
    </row>
    <row r="36" spans="1:13" ht="14.25" customHeight="1" x14ac:dyDescent="0.2">
      <c r="A36" s="59" t="s">
        <v>138</v>
      </c>
      <c r="B36" s="265">
        <v>0</v>
      </c>
      <c r="C36" s="266">
        <v>0</v>
      </c>
      <c r="D36" s="266">
        <v>0</v>
      </c>
      <c r="E36" s="266">
        <v>0</v>
      </c>
      <c r="F36" s="265">
        <v>0</v>
      </c>
      <c r="G36" s="266">
        <v>0</v>
      </c>
      <c r="H36" s="266">
        <v>0</v>
      </c>
      <c r="I36" s="267">
        <v>-20</v>
      </c>
      <c r="J36" s="265">
        <v>0</v>
      </c>
      <c r="K36" s="266">
        <v>0</v>
      </c>
      <c r="L36" s="266">
        <f>ROUND('[1]Cons. Statement of CF'!E37,0)</f>
        <v>0</v>
      </c>
      <c r="M36" s="267"/>
    </row>
    <row r="37" spans="1:13" ht="14.25" customHeight="1" x14ac:dyDescent="0.2">
      <c r="A37" s="59" t="s">
        <v>135</v>
      </c>
      <c r="B37" s="265">
        <v>0</v>
      </c>
      <c r="C37" s="266">
        <v>0</v>
      </c>
      <c r="D37" s="266">
        <v>0</v>
      </c>
      <c r="E37" s="266">
        <v>0</v>
      </c>
      <c r="F37" s="265">
        <v>0</v>
      </c>
      <c r="G37" s="266">
        <v>0</v>
      </c>
      <c r="H37" s="266">
        <v>0</v>
      </c>
      <c r="I37" s="267">
        <v>1</v>
      </c>
      <c r="J37" s="265">
        <v>2</v>
      </c>
      <c r="K37" s="266">
        <v>0</v>
      </c>
      <c r="L37" s="266">
        <f>ROUND('[1]Cons. Statement of CF'!E38,0)</f>
        <v>0</v>
      </c>
      <c r="M37" s="267"/>
    </row>
    <row r="38" spans="1:13" ht="14.25" customHeight="1" x14ac:dyDescent="0.2">
      <c r="A38" s="59" t="s">
        <v>80</v>
      </c>
      <c r="B38" s="275">
        <v>0</v>
      </c>
      <c r="C38" s="266">
        <v>0</v>
      </c>
      <c r="D38" s="266">
        <v>0</v>
      </c>
      <c r="E38" s="266">
        <v>0</v>
      </c>
      <c r="F38" s="275">
        <v>0</v>
      </c>
      <c r="G38" s="266">
        <v>16</v>
      </c>
      <c r="H38" s="266">
        <v>0</v>
      </c>
      <c r="I38" s="267">
        <v>0</v>
      </c>
      <c r="J38" s="275">
        <v>0</v>
      </c>
      <c r="K38" s="266">
        <v>0</v>
      </c>
      <c r="L38" s="266">
        <f>ROUND('[1]Cons. Statement of CF'!E39,0)</f>
        <v>0</v>
      </c>
      <c r="M38" s="267"/>
    </row>
    <row r="39" spans="1:13" ht="14.25" customHeight="1" x14ac:dyDescent="0.2">
      <c r="A39" s="59" t="s">
        <v>124</v>
      </c>
      <c r="B39" s="265">
        <v>0</v>
      </c>
      <c r="C39" s="266">
        <v>0</v>
      </c>
      <c r="D39" s="266">
        <v>0</v>
      </c>
      <c r="E39" s="266">
        <v>-34</v>
      </c>
      <c r="F39" s="265">
        <v>0</v>
      </c>
      <c r="G39" s="266">
        <v>0</v>
      </c>
      <c r="H39" s="266">
        <v>0</v>
      </c>
      <c r="I39" s="267">
        <v>0</v>
      </c>
      <c r="J39" s="265">
        <v>0</v>
      </c>
      <c r="K39" s="266">
        <v>0</v>
      </c>
      <c r="L39" s="266">
        <v>0</v>
      </c>
      <c r="M39" s="267"/>
    </row>
    <row r="40" spans="1:13" ht="14.25" customHeight="1" x14ac:dyDescent="0.2">
      <c r="A40" s="59" t="s">
        <v>137</v>
      </c>
      <c r="B40" s="265">
        <v>0</v>
      </c>
      <c r="C40" s="266">
        <v>0</v>
      </c>
      <c r="D40" s="266">
        <v>0</v>
      </c>
      <c r="E40" s="266">
        <v>-43</v>
      </c>
      <c r="F40" s="265">
        <v>0</v>
      </c>
      <c r="G40" s="266">
        <v>0</v>
      </c>
      <c r="H40" s="266">
        <v>-2</v>
      </c>
      <c r="I40" s="267">
        <v>0</v>
      </c>
      <c r="J40" s="265">
        <v>0</v>
      </c>
      <c r="K40" s="266">
        <v>0</v>
      </c>
      <c r="L40" s="266">
        <v>0</v>
      </c>
      <c r="M40" s="267"/>
    </row>
    <row r="41" spans="1:13" ht="14.25" customHeight="1" x14ac:dyDescent="0.2">
      <c r="A41" s="60" t="s">
        <v>125</v>
      </c>
      <c r="B41" s="268">
        <v>-31</v>
      </c>
      <c r="C41" s="269">
        <v>11</v>
      </c>
      <c r="D41" s="269">
        <v>-19</v>
      </c>
      <c r="E41" s="269">
        <v>-27</v>
      </c>
      <c r="F41" s="268">
        <v>0</v>
      </c>
      <c r="G41" s="269">
        <v>-2</v>
      </c>
      <c r="H41" s="269">
        <v>1</v>
      </c>
      <c r="I41" s="270">
        <v>1</v>
      </c>
      <c r="J41" s="268">
        <v>1</v>
      </c>
      <c r="K41" s="269">
        <v>5</v>
      </c>
      <c r="L41" s="269">
        <f>ROUND('[1]Cons. Statement of CF'!E40,0)</f>
        <v>1</v>
      </c>
      <c r="M41" s="270"/>
    </row>
    <row r="42" spans="1:13" ht="14.25" customHeight="1" x14ac:dyDescent="0.2">
      <c r="A42" s="61" t="s">
        <v>126</v>
      </c>
      <c r="B42" s="68">
        <v>-344</v>
      </c>
      <c r="C42" s="58">
        <v>-214</v>
      </c>
      <c r="D42" s="58">
        <v>-301</v>
      </c>
      <c r="E42" s="58">
        <v>-366</v>
      </c>
      <c r="F42" s="68">
        <v>312</v>
      </c>
      <c r="G42" s="58">
        <v>-261</v>
      </c>
      <c r="H42" s="58">
        <v>-262</v>
      </c>
      <c r="I42" s="71">
        <v>-287</v>
      </c>
      <c r="J42" s="68">
        <v>-67</v>
      </c>
      <c r="K42" s="58">
        <v>-275</v>
      </c>
      <c r="L42" s="58">
        <f>ROUND('[1]Cons. Statement of CF'!E41,0)</f>
        <v>-284</v>
      </c>
      <c r="M42" s="71"/>
    </row>
    <row r="43" spans="1:13" ht="14.25" customHeight="1" x14ac:dyDescent="0.2">
      <c r="A43" s="64"/>
      <c r="B43" s="276"/>
      <c r="C43" s="64"/>
      <c r="D43" s="64"/>
      <c r="E43" s="64"/>
      <c r="F43" s="276"/>
      <c r="G43" s="64"/>
      <c r="H43" s="64"/>
      <c r="I43" s="277"/>
      <c r="J43" s="276"/>
      <c r="K43" s="64"/>
      <c r="L43" s="64"/>
      <c r="M43" s="277"/>
    </row>
    <row r="44" spans="1:13" ht="14.25" customHeight="1" x14ac:dyDescent="0.2">
      <c r="A44" s="65" t="s">
        <v>127</v>
      </c>
      <c r="B44" s="278">
        <v>-132</v>
      </c>
      <c r="C44" s="279">
        <v>28</v>
      </c>
      <c r="D44" s="279">
        <v>-35</v>
      </c>
      <c r="E44" s="279">
        <v>-61</v>
      </c>
      <c r="F44" s="278">
        <v>633</v>
      </c>
      <c r="G44" s="279">
        <v>-184</v>
      </c>
      <c r="H44" s="279">
        <v>5</v>
      </c>
      <c r="I44" s="280">
        <v>-171</v>
      </c>
      <c r="J44" s="278">
        <v>18</v>
      </c>
      <c r="K44" s="279">
        <v>-252</v>
      </c>
      <c r="L44" s="279">
        <f>ROUND('[1]Cons. Statement of CF'!E43,0)</f>
        <v>-119</v>
      </c>
      <c r="M44" s="280"/>
    </row>
    <row r="45" spans="1:13" ht="14.25" customHeight="1" x14ac:dyDescent="0.2">
      <c r="A45" s="59" t="s">
        <v>128</v>
      </c>
      <c r="B45" s="265">
        <v>-4</v>
      </c>
      <c r="C45" s="266">
        <v>3</v>
      </c>
      <c r="D45" s="266">
        <v>1</v>
      </c>
      <c r="E45" s="266">
        <v>8</v>
      </c>
      <c r="F45" s="265">
        <v>-24</v>
      </c>
      <c r="G45" s="266">
        <v>19</v>
      </c>
      <c r="H45" s="266">
        <v>-5</v>
      </c>
      <c r="I45" s="267">
        <v>17</v>
      </c>
      <c r="J45" s="265">
        <v>14</v>
      </c>
      <c r="K45" s="266">
        <v>-8</v>
      </c>
      <c r="L45" s="266">
        <v>2</v>
      </c>
      <c r="M45" s="267"/>
    </row>
    <row r="46" spans="1:13" ht="14.25" customHeight="1" x14ac:dyDescent="0.2">
      <c r="A46" s="61"/>
      <c r="B46" s="68"/>
      <c r="C46" s="58"/>
      <c r="D46" s="58"/>
      <c r="E46" s="58"/>
      <c r="F46" s="68"/>
      <c r="G46" s="58"/>
      <c r="H46" s="58"/>
      <c r="I46" s="71"/>
      <c r="J46" s="68"/>
      <c r="K46" s="58"/>
      <c r="L46" s="58"/>
      <c r="M46" s="71"/>
    </row>
    <row r="47" spans="1:13" ht="14.25" customHeight="1" x14ac:dyDescent="0.2">
      <c r="A47" s="60" t="s">
        <v>129</v>
      </c>
      <c r="B47" s="268">
        <v>357</v>
      </c>
      <c r="C47" s="269">
        <v>221</v>
      </c>
      <c r="D47" s="269">
        <v>252</v>
      </c>
      <c r="E47" s="269">
        <v>219</v>
      </c>
      <c r="F47" s="268">
        <v>165</v>
      </c>
      <c r="G47" s="269">
        <v>775</v>
      </c>
      <c r="H47" s="269">
        <v>609</v>
      </c>
      <c r="I47" s="270">
        <v>609</v>
      </c>
      <c r="J47" s="268">
        <v>456</v>
      </c>
      <c r="K47" s="269">
        <v>488</v>
      </c>
      <c r="L47" s="269">
        <f>ROUND('[1]Cons. Statement of CF'!E46,0)</f>
        <v>403</v>
      </c>
      <c r="M47" s="270"/>
    </row>
    <row r="48" spans="1:13" ht="14.25" customHeight="1" x14ac:dyDescent="0.2">
      <c r="A48" s="66" t="s">
        <v>130</v>
      </c>
      <c r="B48" s="276">
        <v>221</v>
      </c>
      <c r="C48" s="64">
        <v>252</v>
      </c>
      <c r="D48" s="64">
        <v>219</v>
      </c>
      <c r="E48" s="64">
        <v>165</v>
      </c>
      <c r="F48" s="276">
        <v>775</v>
      </c>
      <c r="G48" s="64">
        <v>609</v>
      </c>
      <c r="H48" s="64">
        <v>609</v>
      </c>
      <c r="I48" s="277">
        <v>456</v>
      </c>
      <c r="J48" s="276">
        <v>488</v>
      </c>
      <c r="K48" s="64">
        <v>228</v>
      </c>
      <c r="L48" s="64">
        <f>ROUND('[1]Cons. Statement of CF'!E47,0)</f>
        <v>245</v>
      </c>
      <c r="M48" s="277"/>
    </row>
  </sheetData>
  <mergeCells count="3">
    <mergeCell ref="B4:E4"/>
    <mergeCell ref="F4:I4"/>
    <mergeCell ref="J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Cover</vt:lpstr>
      <vt:lpstr>Key financial figures and APMs</vt:lpstr>
      <vt:lpstr>Norway</vt:lpstr>
      <vt:lpstr>Sweden</vt:lpstr>
      <vt:lpstr>Finland</vt:lpstr>
      <vt:lpstr>Denmark</vt:lpstr>
      <vt:lpstr>Profit loss statement</vt:lpstr>
      <vt:lpstr>Balance sheet</vt:lpstr>
      <vt:lpstr>Cash flow</vt:lpstr>
      <vt:lpstr>Summary discount effect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Stine Klund</dc:creator>
  <cp:lastModifiedBy>Ester Hansson</cp:lastModifiedBy>
  <dcterms:created xsi:type="dcterms:W3CDTF">2020-08-13T12:54:23Z</dcterms:created>
  <dcterms:modified xsi:type="dcterms:W3CDTF">2023-07-03T12:19:42Z</dcterms:modified>
</cp:coreProperties>
</file>