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autoCompressPictures="0" defaultThemeVersion="124226"/>
  <xr:revisionPtr revIDLastSave="445" documentId="8_{2925A666-45CC-4E13-8CB7-1C0B003D2F88}" xr6:coauthVersionLast="47" xr6:coauthVersionMax="47" xr10:uidLastSave="{E9CC4D43-6E71-463E-A800-C7BDE9F49DDD}"/>
  <bookViews>
    <workbookView xWindow="-108" yWindow="-108" windowWidth="23256" windowHeight="13896" tabRatio="732" activeTab="3" xr2:uid="{00000000-000D-0000-FFFF-FFFF00000000}"/>
  </bookViews>
  <sheets>
    <sheet name="Income statement" sheetId="9" r:id="rId1"/>
    <sheet name="Balance sheet" sheetId="8" r:id="rId2"/>
    <sheet name="Cashflow" sheetId="7" r:id="rId3"/>
    <sheet name="Supplemental Info" sheetId="13" r:id="rId4"/>
  </sheets>
  <definedNames>
    <definedName name="_xlnm.Print_Area" localSheetId="1">'Balance sheet'!$A$1:$B$37</definedName>
    <definedName name="_xlnm.Print_Area" localSheetId="2">Cashflow!$A$1:$B$41</definedName>
    <definedName name="_xlnm.Print_Area" localSheetId="0">'Income statement'!$A$1:$D$28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9" l="1"/>
  <c r="J6" i="9"/>
  <c r="B7" i="9"/>
  <c r="C7" i="9"/>
  <c r="D7" i="9"/>
  <c r="G7" i="9"/>
  <c r="H7" i="9"/>
  <c r="I7" i="9"/>
  <c r="H59" i="13" l="1"/>
  <c r="F59" i="13"/>
  <c r="E59" i="13"/>
  <c r="D59" i="13"/>
  <c r="C59" i="13"/>
  <c r="B59" i="13"/>
  <c r="G59" i="13"/>
  <c r="H52" i="13"/>
  <c r="F52" i="13"/>
  <c r="E52" i="13"/>
  <c r="D52" i="13"/>
  <c r="C52" i="13"/>
  <c r="B52" i="13"/>
  <c r="G52" i="13"/>
  <c r="G61" i="13" l="1"/>
  <c r="B61" i="13"/>
  <c r="C61" i="13"/>
  <c r="E61" i="13"/>
  <c r="F61" i="13"/>
  <c r="D61" i="13"/>
  <c r="H61" i="13"/>
  <c r="J33" i="7" l="1"/>
  <c r="J32" i="7"/>
  <c r="J31" i="7"/>
  <c r="J30" i="7"/>
  <c r="J29" i="7"/>
  <c r="J28" i="7"/>
  <c r="J25" i="7"/>
  <c r="J24" i="7"/>
  <c r="J23" i="7"/>
  <c r="J22" i="7"/>
  <c r="J21" i="7"/>
  <c r="J20" i="7"/>
  <c r="J19" i="7"/>
  <c r="J6" i="7"/>
  <c r="J7" i="7"/>
  <c r="J8" i="7"/>
  <c r="J9" i="7"/>
  <c r="J10" i="7"/>
  <c r="J11" i="7"/>
  <c r="J12" i="7"/>
  <c r="J13" i="7"/>
  <c r="J14" i="7"/>
  <c r="J15" i="7"/>
  <c r="J16" i="7"/>
  <c r="J5" i="7"/>
  <c r="J37" i="9"/>
  <c r="J36" i="9"/>
  <c r="J33" i="9"/>
  <c r="J32" i="9"/>
  <c r="J24" i="9"/>
  <c r="J23" i="9"/>
  <c r="J20" i="9"/>
  <c r="J15" i="9"/>
  <c r="J14" i="9"/>
  <c r="J13" i="9"/>
  <c r="J9" i="9"/>
  <c r="J5" i="9"/>
  <c r="J7" i="9" s="1"/>
  <c r="I36" i="7"/>
  <c r="I26" i="7"/>
  <c r="I17" i="7"/>
  <c r="H35" i="8"/>
  <c r="H30" i="8"/>
  <c r="H22" i="8"/>
  <c r="H16" i="8"/>
  <c r="H11" i="8"/>
  <c r="I38" i="9"/>
  <c r="I34" i="9"/>
  <c r="I16" i="9"/>
  <c r="I11" i="9"/>
  <c r="H36" i="7"/>
  <c r="H26" i="7"/>
  <c r="H17" i="7"/>
  <c r="G35" i="8"/>
  <c r="G30" i="8"/>
  <c r="G22" i="8"/>
  <c r="G16" i="8"/>
  <c r="G11" i="8"/>
  <c r="G38" i="9"/>
  <c r="H38" i="9"/>
  <c r="H34" i="9"/>
  <c r="H16" i="9"/>
  <c r="H11" i="9"/>
  <c r="H36" i="8" l="1"/>
  <c r="H37" i="8" s="1"/>
  <c r="J16" i="9"/>
  <c r="J38" i="9"/>
  <c r="J11" i="9"/>
  <c r="J34" i="9"/>
  <c r="J26" i="7"/>
  <c r="J34" i="7"/>
  <c r="J36" i="7" s="1"/>
  <c r="J17" i="7"/>
  <c r="I38" i="7"/>
  <c r="I41" i="7" s="1"/>
  <c r="H17" i="8"/>
  <c r="I18" i="9"/>
  <c r="I21" i="9" s="1"/>
  <c r="I29" i="9" s="1"/>
  <c r="I40" i="9" s="1"/>
  <c r="H38" i="7"/>
  <c r="H41" i="7" s="1"/>
  <c r="G36" i="8"/>
  <c r="G37" i="8" s="1"/>
  <c r="G17" i="8"/>
  <c r="H18" i="9"/>
  <c r="H21" i="9" s="1"/>
  <c r="H29" i="9" s="1"/>
  <c r="H40" i="9" s="1"/>
  <c r="J18" i="9" l="1"/>
  <c r="J21" i="9" s="1"/>
  <c r="J29" i="9" s="1"/>
  <c r="J40" i="9" s="1"/>
  <c r="J38" i="7"/>
  <c r="F38" i="9" l="1"/>
  <c r="E38" i="9"/>
  <c r="D38" i="9"/>
  <c r="C38" i="9"/>
  <c r="B38" i="9"/>
  <c r="G34" i="9"/>
  <c r="G36" i="7"/>
  <c r="F29" i="9" l="1"/>
  <c r="F34" i="9"/>
  <c r="E34" i="9"/>
  <c r="D34" i="9"/>
  <c r="C34" i="9"/>
  <c r="B34" i="9"/>
  <c r="F40" i="9" l="1"/>
  <c r="F17" i="7" l="1"/>
  <c r="D17" i="7"/>
  <c r="F35" i="8" l="1"/>
  <c r="F30" i="8"/>
  <c r="F22" i="8"/>
  <c r="F16" i="8"/>
  <c r="F11" i="8"/>
  <c r="G26" i="7"/>
  <c r="G17" i="7"/>
  <c r="G16" i="9"/>
  <c r="G11" i="9"/>
  <c r="F36" i="8" l="1"/>
  <c r="F37" i="8" s="1"/>
  <c r="F17" i="8"/>
  <c r="G18" i="9"/>
  <c r="G21" i="9" s="1"/>
  <c r="G29" i="9" s="1"/>
  <c r="G40" i="9" s="1"/>
  <c r="G38" i="7"/>
  <c r="G41" i="7" s="1"/>
  <c r="F36" i="7" l="1"/>
  <c r="F26" i="7"/>
  <c r="D36" i="7"/>
  <c r="D26" i="7"/>
  <c r="E37" i="7"/>
  <c r="E35" i="7"/>
  <c r="E34" i="7"/>
  <c r="E33" i="7"/>
  <c r="E32" i="7"/>
  <c r="E31" i="7"/>
  <c r="E30" i="7"/>
  <c r="E29" i="7"/>
  <c r="E28" i="7"/>
  <c r="E27" i="7"/>
  <c r="E25" i="7"/>
  <c r="E24" i="7"/>
  <c r="E23" i="7"/>
  <c r="E22" i="7"/>
  <c r="E21" i="7"/>
  <c r="E20" i="7"/>
  <c r="E19" i="7"/>
  <c r="E18" i="7"/>
  <c r="E16" i="7"/>
  <c r="E15" i="7"/>
  <c r="E14" i="7"/>
  <c r="E13" i="7"/>
  <c r="E12" i="7"/>
  <c r="E11" i="7"/>
  <c r="E10" i="7"/>
  <c r="E9" i="7"/>
  <c r="E8" i="7"/>
  <c r="E7" i="7"/>
  <c r="E6" i="7"/>
  <c r="E5" i="7"/>
  <c r="E14" i="9"/>
  <c r="E15" i="9"/>
  <c r="E20" i="9"/>
  <c r="E13" i="9"/>
  <c r="E9" i="9"/>
  <c r="E5" i="9"/>
  <c r="D38" i="7" l="1"/>
  <c r="E26" i="7"/>
  <c r="E17" i="7"/>
  <c r="F38" i="7"/>
  <c r="F41" i="7" s="1"/>
  <c r="J40" i="7" s="1"/>
  <c r="J41" i="7" s="1"/>
  <c r="E36" i="7"/>
  <c r="E38" i="7" l="1"/>
  <c r="E41" i="7" s="1"/>
  <c r="E35" i="8" l="1"/>
  <c r="E30" i="8"/>
  <c r="E22" i="8"/>
  <c r="E16" i="8"/>
  <c r="E11" i="8"/>
  <c r="E17" i="8" l="1"/>
  <c r="E36" i="8"/>
  <c r="E37" i="8" s="1"/>
  <c r="D35" i="8" l="1"/>
  <c r="D30" i="8"/>
  <c r="D22" i="8"/>
  <c r="D16" i="8"/>
  <c r="D11" i="8"/>
  <c r="D16" i="9"/>
  <c r="D11" i="9" l="1"/>
  <c r="D18" i="9" s="1"/>
  <c r="D21" i="9" s="1"/>
  <c r="D29" i="9" s="1"/>
  <c r="D40" i="9" s="1"/>
  <c r="D41" i="7"/>
  <c r="D36" i="8"/>
  <c r="D37" i="8" s="1"/>
  <c r="D17" i="8"/>
  <c r="C17" i="7" l="1"/>
  <c r="C36" i="7" l="1"/>
  <c r="C26" i="7"/>
  <c r="C35" i="8"/>
  <c r="C30" i="8"/>
  <c r="C22" i="8"/>
  <c r="C16" i="8"/>
  <c r="C11" i="8"/>
  <c r="C16" i="9"/>
  <c r="C11" i="9" l="1"/>
  <c r="C18" i="9" s="1"/>
  <c r="C21" i="9" s="1"/>
  <c r="C29" i="9" s="1"/>
  <c r="C40" i="9" s="1"/>
  <c r="C38" i="7"/>
  <c r="C36" i="8"/>
  <c r="C37" i="8" s="1"/>
  <c r="C17" i="8"/>
  <c r="B36" i="7" l="1"/>
  <c r="B26" i="7"/>
  <c r="B17" i="7"/>
  <c r="B22" i="8"/>
  <c r="B35" i="8"/>
  <c r="B30" i="8"/>
  <c r="B16" i="8"/>
  <c r="B11" i="8"/>
  <c r="B16" i="9"/>
  <c r="B11" i="9" l="1"/>
  <c r="B38" i="7"/>
  <c r="B41" i="7" s="1"/>
  <c r="C40" i="7" s="1"/>
  <c r="C41" i="7" s="1"/>
  <c r="B36" i="8"/>
  <c r="B37" i="8" s="1"/>
  <c r="B17" i="8"/>
  <c r="B18" i="9" l="1"/>
  <c r="B21" i="9" s="1"/>
  <c r="B29" i="9" s="1"/>
  <c r="B40" i="9" s="1"/>
  <c r="E7" i="9" l="1"/>
  <c r="E11" i="9"/>
  <c r="E16" i="9"/>
  <c r="E18" i="9"/>
  <c r="E21" i="9"/>
  <c r="E29" i="9" s="1"/>
  <c r="E40" i="9" s="1"/>
  <c r="E10" i="9"/>
</calcChain>
</file>

<file path=xl/sharedStrings.xml><?xml version="1.0" encoding="utf-8"?>
<sst xmlns="http://schemas.openxmlformats.org/spreadsheetml/2006/main" count="206" uniqueCount="147">
  <si>
    <t>Operating expenses</t>
  </si>
  <si>
    <t>Impairment</t>
  </si>
  <si>
    <t>Operating profit/(loss)</t>
  </si>
  <si>
    <t xml:space="preserve">Interest income </t>
  </si>
  <si>
    <t>Profit/(loss) before tax</t>
  </si>
  <si>
    <t>Income tax expense</t>
  </si>
  <si>
    <t xml:space="preserve">Net profit/(loss) for the period </t>
  </si>
  <si>
    <t>ASSETS</t>
  </si>
  <si>
    <t>Right-of-use assets</t>
  </si>
  <si>
    <t>Intangible assets</t>
  </si>
  <si>
    <t>Other non-current assets</t>
  </si>
  <si>
    <t>Derivatives</t>
  </si>
  <si>
    <t xml:space="preserve">Total non-current assets </t>
  </si>
  <si>
    <t>Inventories</t>
  </si>
  <si>
    <t>Trade receivables and other current assets</t>
  </si>
  <si>
    <t>Cash and cash equivalents</t>
  </si>
  <si>
    <t>Total current assets</t>
  </si>
  <si>
    <t>TOTAL ASSETS</t>
  </si>
  <si>
    <t>EQUITY AND LIABILITIES</t>
  </si>
  <si>
    <t>Shareholders' equity</t>
  </si>
  <si>
    <t>Non-controlling interests</t>
  </si>
  <si>
    <t>Total equity</t>
  </si>
  <si>
    <t>Long-term related parties payables</t>
  </si>
  <si>
    <t>Deferred tax liabilities</t>
  </si>
  <si>
    <t>Long-term lease liabilities</t>
  </si>
  <si>
    <t>Total non-current liabilities</t>
  </si>
  <si>
    <t>Trade and other payables</t>
  </si>
  <si>
    <t>Short-term lease liabilities</t>
  </si>
  <si>
    <t>Total current liabilities</t>
  </si>
  <si>
    <t>Total liabilities</t>
  </si>
  <si>
    <t>TOTAL EQUITY AND LIABILITIES</t>
  </si>
  <si>
    <t>Profit/(loss) before taxes</t>
  </si>
  <si>
    <t>Depreciation and amortisation</t>
  </si>
  <si>
    <t>Loss/ (gain) on sale of property, plant and equipment</t>
  </si>
  <si>
    <t>Share-based payment expense</t>
  </si>
  <si>
    <t>Investment in property, plant and equipment and intangible assets</t>
  </si>
  <si>
    <t>Proceeds from disposal of property, plant and equipment</t>
  </si>
  <si>
    <t>Interest received</t>
  </si>
  <si>
    <t>Proceeds from interest-bearing debt</t>
  </si>
  <si>
    <t>Repayment of interest-bearing debt</t>
  </si>
  <si>
    <t>Proceeds from share issue</t>
  </si>
  <si>
    <t>Net transaction costs on issue of shares</t>
  </si>
  <si>
    <t>Payment of lease liabilities</t>
  </si>
  <si>
    <t>Proceeds from transactions with non-controlling interests</t>
  </si>
  <si>
    <t>Net change in cash and cash equivalents</t>
  </si>
  <si>
    <t>Cash and cash equivalents at beginning of period</t>
  </si>
  <si>
    <t>Cash and cash equivalents at end of period</t>
  </si>
  <si>
    <t>Interest paid</t>
  </si>
  <si>
    <t xml:space="preserve">Transaction costs related to loans and borrowings </t>
  </si>
  <si>
    <t>Deferred tax assets</t>
  </si>
  <si>
    <t>Investment in shares</t>
  </si>
  <si>
    <t>Net interest</t>
  </si>
  <si>
    <t>Taxes paid</t>
  </si>
  <si>
    <t xml:space="preserve">Unrealised currency exchange differences </t>
  </si>
  <si>
    <t>Unrealised fair value change on financial instruments</t>
  </si>
  <si>
    <t>Changes in working capital, other balance sheet items related to operating activities</t>
  </si>
  <si>
    <t xml:space="preserve">Accretion expense </t>
  </si>
  <si>
    <t>Net financial items</t>
  </si>
  <si>
    <t>Basic earnings/(loss) per share (USD)</t>
  </si>
  <si>
    <t>Diluted earnings/(loss) per share (USD)</t>
  </si>
  <si>
    <t>BW Energy Limited</t>
  </si>
  <si>
    <t>Q1 2025</t>
  </si>
  <si>
    <t>Property plant and equipment</t>
  </si>
  <si>
    <t>Q2 2025</t>
  </si>
  <si>
    <t>Loss on debt modification</t>
  </si>
  <si>
    <t>USD MILLION</t>
  </si>
  <si>
    <t>USD Million</t>
  </si>
  <si>
    <t>Q3 2025</t>
  </si>
  <si>
    <t>Q4 2025</t>
  </si>
  <si>
    <t>Investment in other financial assets</t>
  </si>
  <si>
    <t>Proceeds distributed to partners</t>
  </si>
  <si>
    <t>Repayments from partners</t>
  </si>
  <si>
    <t>FY 2025</t>
  </si>
  <si>
    <t>Q1 2026</t>
  </si>
  <si>
    <t xml:space="preserve">Operating profit before depreciation, amortisation and impairment </t>
  </si>
  <si>
    <t>Total revenues and other income</t>
  </si>
  <si>
    <t>Provisions</t>
  </si>
  <si>
    <t>Other non-current liabilities</t>
  </si>
  <si>
    <t>Consolidated statement of income</t>
  </si>
  <si>
    <t>Consolidated statement of financial position</t>
  </si>
  <si>
    <t>Consolidated statement of cash flows</t>
  </si>
  <si>
    <t>Net profit/(loss) for the period</t>
  </si>
  <si>
    <t>Other comprehensive income / (loss):</t>
  </si>
  <si>
    <t>Fair value changes in listed equity securities</t>
  </si>
  <si>
    <t>Revaluation gain on strategic infrastructure assets</t>
  </si>
  <si>
    <t>Total comprehensive income/(loss) for the period</t>
  </si>
  <si>
    <t>Interest expense</t>
  </si>
  <si>
    <t>Other financial items</t>
  </si>
  <si>
    <t>Net cash flow from/(used in) operating activities</t>
  </si>
  <si>
    <t>Net cash flow from (used in) investing activities</t>
  </si>
  <si>
    <t>Net cash flow from (used in) financing activities</t>
  </si>
  <si>
    <t>Loans and borrowings</t>
  </si>
  <si>
    <t>Cash flow hedges - effective portion of changes in fair value</t>
  </si>
  <si>
    <t>Items that will not be reclassified to profit or loss</t>
  </si>
  <si>
    <t>Items that are or may be subsequently reclassified to profit or loss</t>
  </si>
  <si>
    <t>Q2 2026</t>
  </si>
  <si>
    <t>Cash flow hedges - reclassified to profit or loss</t>
  </si>
  <si>
    <t>State profit oil</t>
  </si>
  <si>
    <t>Q3 2026</t>
  </si>
  <si>
    <t>YTD 2026</t>
  </si>
  <si>
    <t>Petroleum revenues:</t>
  </si>
  <si>
    <t>Sales of crude oil</t>
  </si>
  <si>
    <t>Domestic market obligation deliveries</t>
  </si>
  <si>
    <t>Revenues from contracts with customers</t>
  </si>
  <si>
    <t>Total petroleum revenues</t>
  </si>
  <si>
    <t>Sales of crude oil (mmbbls)</t>
  </si>
  <si>
    <t>Domestic market obligation deliveries (mmbbls)</t>
  </si>
  <si>
    <t>State profit oil (mmbbls)</t>
  </si>
  <si>
    <t>Other income:</t>
  </si>
  <si>
    <t>Realised gain/(loss) on oil derivatives</t>
  </si>
  <si>
    <t>Unrealised gain/(loss) on oil derivatives</t>
  </si>
  <si>
    <t>Total other income</t>
  </si>
  <si>
    <t>Production costs</t>
  </si>
  <si>
    <t>Total produced volumes, mmbbls</t>
  </si>
  <si>
    <t>Production cost (USD/bbl)</t>
  </si>
  <si>
    <t>Adjustments for:</t>
  </si>
  <si>
    <t>Royalty expense</t>
  </si>
  <si>
    <t>Tariffs</t>
  </si>
  <si>
    <t>Workovers</t>
  </si>
  <si>
    <t>Production sharing costs in Gabon</t>
  </si>
  <si>
    <t>Crude oil inventory adjustment</t>
  </si>
  <si>
    <t>Total field expenses</t>
  </si>
  <si>
    <t>General and administrative expenses</t>
  </si>
  <si>
    <t>Other expenses</t>
  </si>
  <si>
    <t>Total long-term borrowings:</t>
  </si>
  <si>
    <t xml:space="preserve">Revolving credit facility </t>
  </si>
  <si>
    <t>BWE01 senior unsecured callable bonds</t>
  </si>
  <si>
    <t xml:space="preserve">Reserve Based Lending  facility </t>
  </si>
  <si>
    <t xml:space="preserve">Maromba FPSO facility </t>
  </si>
  <si>
    <t>Unamortised transaction costs</t>
  </si>
  <si>
    <t>Total short-term borrowings:</t>
  </si>
  <si>
    <t xml:space="preserve">Golfinho prepayment facility </t>
  </si>
  <si>
    <t xml:space="preserve">Less: transaction costs </t>
  </si>
  <si>
    <t>Total interest-bearing borrowings</t>
  </si>
  <si>
    <t xml:space="preserve">MaBoMo sale-leaseback, non-current portion </t>
  </si>
  <si>
    <t>MaBoMo sale-leaseback, current portion</t>
  </si>
  <si>
    <t>Crude oil export tax in Brazil</t>
  </si>
  <si>
    <t>REVENUES</t>
  </si>
  <si>
    <t>OPEX</t>
  </si>
  <si>
    <t>BORROWINGS</t>
  </si>
  <si>
    <t>Akoum sale-leaseback</t>
  </si>
  <si>
    <t>Maromba B financing</t>
  </si>
  <si>
    <t>Consolidated statement of comprehensive income</t>
  </si>
  <si>
    <t>Supplemental information</t>
  </si>
  <si>
    <r>
      <t>Total operating expenses</t>
    </r>
    <r>
      <rPr>
        <b/>
        <vertAlign val="superscript"/>
        <sz val="10"/>
        <color theme="1" tint="4.9989318521683403E-2"/>
        <rFont val="Calibri"/>
        <family val="2"/>
        <scheme val="minor"/>
      </rPr>
      <t>1</t>
    </r>
  </si>
  <si>
    <t>1) Does not include crude oil purchases for domestic market obligations</t>
  </si>
  <si>
    <t>Other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</si>
</sst>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#,##0.0_);\(#,##0.0\)"/>
    <numFmt numFmtId="168" formatCode="_(* #,##0.0_);_(* \(#,##0.0\);_(* &quot;-&quot;??_);_(@_)"/>
    <numFmt numFmtId="169" formatCode="[$-414]mmm/\ yy;@"/>
    <numFmt numFmtId="170" formatCode="_(* #,##0.0_);_(* \(#,##0.0\);_(* &quot;-&quot;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Courier"/>
      <family val="3"/>
    </font>
    <font>
      <sz val="9"/>
      <name val="Arial"/>
      <family val="2"/>
    </font>
    <font>
      <sz val="10"/>
      <name val="Arial"/>
      <family val="2"/>
    </font>
    <font>
      <sz val="9"/>
      <name val="Calibri"/>
      <family val="2"/>
      <scheme val="minor"/>
    </font>
    <font>
      <sz val="10"/>
      <color theme="1"/>
      <name val="Tahoma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rgb="FF000000"/>
      <name val="Calibri"/>
      <family val="2"/>
    </font>
    <font>
      <i/>
      <sz val="10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b/>
      <sz val="10"/>
      <color theme="1" tint="4.9989318521683403E-2"/>
      <name val="Calibri"/>
      <family val="2"/>
    </font>
    <font>
      <sz val="10"/>
      <color theme="1" tint="4.9989318521683403E-2"/>
      <name val="Calibri"/>
      <family val="2"/>
    </font>
    <font>
      <sz val="10"/>
      <color theme="1" tint="4.9989318521683403E-2"/>
      <name val="Calibri"/>
      <family val="2"/>
      <scheme val="minor"/>
    </font>
    <font>
      <b/>
      <vertAlign val="superscript"/>
      <sz val="10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1E6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05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1" fillId="0" borderId="0"/>
    <xf numFmtId="0" fontId="5" fillId="0" borderId="0"/>
    <xf numFmtId="43" fontId="5" fillId="0" borderId="0" applyFont="0" applyFill="0" applyBorder="0" applyAlignment="0" applyProtection="0"/>
    <xf numFmtId="169" fontId="5" fillId="0" borderId="0"/>
    <xf numFmtId="43" fontId="5" fillId="0" borderId="0" applyFont="0" applyFill="0" applyBorder="0" applyAlignment="0" applyProtection="0"/>
    <xf numFmtId="169" fontId="5" fillId="0" borderId="0"/>
    <xf numFmtId="169" fontId="7" fillId="0" borderId="0"/>
    <xf numFmtId="169" fontId="1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/>
    <xf numFmtId="169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165" fontId="1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</cellStyleXfs>
  <cellXfs count="123">
    <xf numFmtId="0" fontId="0" fillId="0" borderId="0" xfId="0"/>
    <xf numFmtId="0" fontId="4" fillId="0" borderId="0" xfId="0" applyFont="1"/>
    <xf numFmtId="0" fontId="2" fillId="0" borderId="0" xfId="0" applyFont="1"/>
    <xf numFmtId="0" fontId="6" fillId="0" borderId="0" xfId="0" applyFont="1" applyAlignment="1">
      <alignment vertical="center" readingOrder="1"/>
    </xf>
    <xf numFmtId="0" fontId="12" fillId="0" borderId="0" xfId="3" applyFont="1" applyAlignment="1">
      <alignment vertical="center" readingOrder="1"/>
    </xf>
    <xf numFmtId="0" fontId="12" fillId="2" borderId="0" xfId="3" applyFont="1" applyFill="1" applyAlignment="1">
      <alignment vertical="center" readingOrder="1"/>
    </xf>
    <xf numFmtId="0" fontId="13" fillId="0" borderId="1" xfId="3" applyFont="1" applyBorder="1" applyAlignment="1">
      <alignment vertical="center" readingOrder="1"/>
    </xf>
    <xf numFmtId="0" fontId="13" fillId="2" borderId="0" xfId="3" applyFont="1" applyFill="1" applyAlignment="1">
      <alignment vertical="center" readingOrder="1"/>
    </xf>
    <xf numFmtId="168" fontId="12" fillId="0" borderId="0" xfId="3" applyNumberFormat="1" applyFont="1" applyAlignment="1">
      <alignment vertical="center" readingOrder="1"/>
    </xf>
    <xf numFmtId="49" fontId="12" fillId="2" borderId="0" xfId="0" applyNumberFormat="1" applyFont="1" applyFill="1" applyAlignment="1">
      <alignment vertical="center" readingOrder="1"/>
    </xf>
    <xf numFmtId="0" fontId="13" fillId="0" borderId="2" xfId="3" applyFont="1" applyBorder="1" applyAlignment="1">
      <alignment vertical="center" readingOrder="1"/>
    </xf>
    <xf numFmtId="0" fontId="13" fillId="0" borderId="0" xfId="3" applyFont="1" applyAlignment="1">
      <alignment vertical="center" readingOrder="1"/>
    </xf>
    <xf numFmtId="0" fontId="12" fillId="2" borderId="0" xfId="0" applyFont="1" applyFill="1" applyAlignment="1">
      <alignment vertical="center"/>
    </xf>
    <xf numFmtId="0" fontId="5" fillId="0" borderId="0" xfId="0" applyFont="1"/>
    <xf numFmtId="0" fontId="13" fillId="2" borderId="0" xfId="0" applyFont="1" applyFill="1" applyAlignment="1">
      <alignment vertical="center"/>
    </xf>
    <xf numFmtId="49" fontId="12" fillId="2" borderId="0" xfId="2" applyNumberFormat="1" applyFont="1" applyFill="1" applyAlignment="1" applyProtection="1">
      <alignment vertical="center"/>
      <protection locked="0"/>
    </xf>
    <xf numFmtId="49" fontId="13" fillId="0" borderId="1" xfId="2" applyNumberFormat="1" applyFont="1" applyBorder="1" applyAlignment="1" applyProtection="1">
      <alignment vertical="center" wrapText="1"/>
      <protection locked="0"/>
    </xf>
    <xf numFmtId="49" fontId="13" fillId="0" borderId="0" xfId="2" applyNumberFormat="1" applyFont="1" applyAlignment="1" applyProtection="1">
      <alignment vertical="center" wrapText="1"/>
      <protection locked="0"/>
    </xf>
    <xf numFmtId="49" fontId="12" fillId="0" borderId="0" xfId="2" applyNumberFormat="1" applyFont="1" applyAlignment="1" applyProtection="1">
      <alignment vertical="center"/>
      <protection locked="0"/>
    </xf>
    <xf numFmtId="49" fontId="13" fillId="0" borderId="2" xfId="2" applyNumberFormat="1" applyFont="1" applyBorder="1" applyAlignment="1" applyProtection="1">
      <alignment vertical="center" wrapText="1"/>
      <protection locked="0"/>
    </xf>
    <xf numFmtId="49" fontId="13" fillId="2" borderId="1" xfId="2" applyNumberFormat="1" applyFont="1" applyFill="1" applyBorder="1" applyAlignment="1" applyProtection="1">
      <alignment vertical="center"/>
      <protection locked="0"/>
    </xf>
    <xf numFmtId="43" fontId="12" fillId="0" borderId="0" xfId="3" applyNumberFormat="1" applyFont="1" applyAlignment="1">
      <alignment vertical="center" readingOrder="1"/>
    </xf>
    <xf numFmtId="0" fontId="12" fillId="2" borderId="0" xfId="3" applyFont="1" applyFill="1" applyAlignment="1">
      <alignment vertical="center"/>
    </xf>
    <xf numFmtId="0" fontId="13" fillId="0" borderId="1" xfId="3" applyFont="1" applyBorder="1" applyAlignment="1">
      <alignment vertical="center"/>
    </xf>
    <xf numFmtId="0" fontId="13" fillId="0" borderId="0" xfId="3" applyFont="1" applyAlignment="1">
      <alignment vertical="center"/>
    </xf>
    <xf numFmtId="166" fontId="15" fillId="2" borderId="0" xfId="3" applyNumberFormat="1" applyFont="1" applyFill="1" applyAlignment="1">
      <alignment horizontal="right" vertical="center"/>
    </xf>
    <xf numFmtId="168" fontId="13" fillId="0" borderId="0" xfId="3" applyNumberFormat="1" applyFont="1" applyAlignment="1">
      <alignment vertical="center" readingOrder="1"/>
    </xf>
    <xf numFmtId="168" fontId="13" fillId="0" borderId="1" xfId="3" applyNumberFormat="1" applyFont="1" applyBorder="1" applyAlignment="1">
      <alignment vertical="center" readingOrder="1"/>
    </xf>
    <xf numFmtId="168" fontId="12" fillId="0" borderId="0" xfId="3" applyNumberFormat="1" applyFont="1" applyAlignment="1">
      <alignment horizontal="right" vertical="center"/>
    </xf>
    <xf numFmtId="166" fontId="12" fillId="0" borderId="0" xfId="1" applyNumberFormat="1" applyFont="1" applyFill="1" applyAlignment="1">
      <alignment horizontal="right" vertical="center" readingOrder="1"/>
    </xf>
    <xf numFmtId="166" fontId="13" fillId="0" borderId="1" xfId="1" applyNumberFormat="1" applyFont="1" applyFill="1" applyBorder="1" applyAlignment="1">
      <alignment vertical="center" readingOrder="1"/>
    </xf>
    <xf numFmtId="166" fontId="13" fillId="0" borderId="0" xfId="3" applyNumberFormat="1" applyFont="1" applyAlignment="1">
      <alignment vertical="center" readingOrder="1"/>
    </xf>
    <xf numFmtId="166" fontId="13" fillId="0" borderId="0" xfId="0" applyNumberFormat="1" applyFont="1" applyAlignment="1">
      <alignment vertical="center" readingOrder="1"/>
    </xf>
    <xf numFmtId="166" fontId="13" fillId="0" borderId="1" xfId="3" applyNumberFormat="1" applyFont="1" applyBorder="1" applyAlignment="1">
      <alignment vertical="center" readingOrder="1"/>
    </xf>
    <xf numFmtId="166" fontId="13" fillId="0" borderId="2" xfId="3" applyNumberFormat="1" applyFont="1" applyBorder="1" applyAlignment="1">
      <alignment vertical="center" readingOrder="1"/>
    </xf>
    <xf numFmtId="166" fontId="13" fillId="0" borderId="0" xfId="1" applyNumberFormat="1" applyFont="1" applyFill="1" applyAlignment="1">
      <alignment vertical="center" readingOrder="1"/>
    </xf>
    <xf numFmtId="49" fontId="11" fillId="3" borderId="1" xfId="2" applyNumberFormat="1" applyFont="1" applyFill="1" applyBorder="1" applyAlignment="1" applyProtection="1">
      <alignment vertical="center"/>
      <protection locked="0"/>
    </xf>
    <xf numFmtId="0" fontId="11" fillId="3" borderId="1" xfId="3" applyFont="1" applyFill="1" applyBorder="1" applyAlignment="1">
      <alignment horizontal="right" vertical="center" readingOrder="1"/>
    </xf>
    <xf numFmtId="0" fontId="11" fillId="3" borderId="1" xfId="3" applyFont="1" applyFill="1" applyBorder="1" applyAlignment="1">
      <alignment vertical="center"/>
    </xf>
    <xf numFmtId="0" fontId="11" fillId="3" borderId="1" xfId="3" applyFont="1" applyFill="1" applyBorder="1" applyAlignment="1">
      <alignment horizontal="right" vertical="center" wrapText="1" readingOrder="1"/>
    </xf>
    <xf numFmtId="0" fontId="16" fillId="0" borderId="0" xfId="0" applyFont="1" applyAlignment="1">
      <alignment vertical="top"/>
    </xf>
    <xf numFmtId="168" fontId="17" fillId="2" borderId="0" xfId="0" applyNumberFormat="1" applyFont="1" applyFill="1" applyAlignment="1">
      <alignment vertical="center"/>
    </xf>
    <xf numFmtId="43" fontId="5" fillId="0" borderId="0" xfId="0" applyNumberFormat="1" applyFont="1"/>
    <xf numFmtId="168" fontId="13" fillId="0" borderId="1" xfId="1" applyNumberFormat="1" applyFont="1" applyFill="1" applyBorder="1" applyAlignment="1">
      <alignment horizontal="right" vertical="center"/>
    </xf>
    <xf numFmtId="166" fontId="15" fillId="0" borderId="0" xfId="3" applyNumberFormat="1" applyFont="1" applyAlignment="1">
      <alignment horizontal="right" vertical="center"/>
    </xf>
    <xf numFmtId="168" fontId="12" fillId="0" borderId="0" xfId="1" applyNumberFormat="1" applyFont="1" applyFill="1" applyAlignment="1">
      <alignment horizontal="right" vertical="center"/>
    </xf>
    <xf numFmtId="168" fontId="12" fillId="0" borderId="0" xfId="1" applyNumberFormat="1" applyFont="1" applyFill="1" applyAlignment="1">
      <alignment horizontal="right" vertical="center" readingOrder="1"/>
    </xf>
    <xf numFmtId="168" fontId="12" fillId="4" borderId="0" xfId="3" applyNumberFormat="1" applyFont="1" applyFill="1" applyAlignment="1">
      <alignment vertical="center" readingOrder="1"/>
    </xf>
    <xf numFmtId="0" fontId="20" fillId="0" borderId="0" xfId="0" applyFont="1"/>
    <xf numFmtId="168" fontId="13" fillId="4" borderId="1" xfId="1" applyNumberFormat="1" applyFont="1" applyFill="1" applyBorder="1" applyAlignment="1">
      <alignment horizontal="right" vertical="center"/>
    </xf>
    <xf numFmtId="168" fontId="12" fillId="4" borderId="0" xfId="3" applyNumberFormat="1" applyFont="1" applyFill="1" applyAlignment="1">
      <alignment horizontal="right" vertical="center"/>
    </xf>
    <xf numFmtId="168" fontId="12" fillId="4" borderId="0" xfId="1" applyNumberFormat="1" applyFont="1" applyFill="1" applyAlignment="1">
      <alignment horizontal="right" vertical="center"/>
    </xf>
    <xf numFmtId="0" fontId="19" fillId="0" borderId="0" xfId="0" applyFont="1"/>
    <xf numFmtId="168" fontId="13" fillId="0" borderId="0" xfId="1" applyNumberFormat="1" applyFont="1" applyFill="1" applyBorder="1" applyAlignment="1">
      <alignment horizontal="right" vertical="center"/>
    </xf>
    <xf numFmtId="0" fontId="21" fillId="2" borderId="0" xfId="3" applyFont="1" applyFill="1" applyAlignment="1">
      <alignment vertical="center"/>
    </xf>
    <xf numFmtId="0" fontId="14" fillId="0" borderId="0" xfId="0" applyFont="1"/>
    <xf numFmtId="0" fontId="12" fillId="0" borderId="0" xfId="3" applyFont="1" applyAlignment="1">
      <alignment vertical="center"/>
    </xf>
    <xf numFmtId="0" fontId="6" fillId="2" borderId="0" xfId="3" applyFont="1" applyFill="1" applyAlignment="1">
      <alignment horizontal="left" vertical="center"/>
    </xf>
    <xf numFmtId="168" fontId="12" fillId="4" borderId="0" xfId="1" applyNumberFormat="1" applyFont="1" applyFill="1" applyAlignment="1">
      <alignment horizontal="right" vertical="center" readingOrder="1"/>
    </xf>
    <xf numFmtId="168" fontId="13" fillId="4" borderId="1" xfId="1" applyNumberFormat="1" applyFont="1" applyFill="1" applyBorder="1" applyAlignment="1">
      <alignment vertical="center" readingOrder="1"/>
    </xf>
    <xf numFmtId="168" fontId="13" fillId="4" borderId="0" xfId="3" applyNumberFormat="1" applyFont="1" applyFill="1" applyAlignment="1">
      <alignment vertical="center" readingOrder="1"/>
    </xf>
    <xf numFmtId="168" fontId="13" fillId="4" borderId="0" xfId="0" applyNumberFormat="1" applyFont="1" applyFill="1" applyAlignment="1">
      <alignment vertical="center" readingOrder="1"/>
    </xf>
    <xf numFmtId="168" fontId="13" fillId="4" borderId="1" xfId="3" applyNumberFormat="1" applyFont="1" applyFill="1" applyBorder="1" applyAlignment="1">
      <alignment vertical="center" readingOrder="1"/>
    </xf>
    <xf numFmtId="168" fontId="13" fillId="4" borderId="2" xfId="3" applyNumberFormat="1" applyFont="1" applyFill="1" applyBorder="1" applyAlignment="1">
      <alignment vertical="center" readingOrder="1"/>
    </xf>
    <xf numFmtId="168" fontId="13" fillId="4" borderId="0" xfId="1" applyNumberFormat="1" applyFont="1" applyFill="1" applyAlignment="1">
      <alignment vertical="center" readingOrder="1"/>
    </xf>
    <xf numFmtId="164" fontId="12" fillId="4" borderId="0" xfId="1" applyFont="1" applyFill="1" applyAlignment="1">
      <alignment vertical="center" readingOrder="1"/>
    </xf>
    <xf numFmtId="0" fontId="18" fillId="2" borderId="0" xfId="0" applyFont="1" applyFill="1" applyAlignment="1">
      <alignment vertical="center"/>
    </xf>
    <xf numFmtId="0" fontId="22" fillId="2" borderId="0" xfId="3" applyFont="1" applyFill="1" applyAlignment="1">
      <alignment vertical="center" readingOrder="1"/>
    </xf>
    <xf numFmtId="0" fontId="4" fillId="4" borderId="0" xfId="0" applyFont="1" applyFill="1"/>
    <xf numFmtId="168" fontId="13" fillId="4" borderId="0" xfId="1" applyNumberFormat="1" applyFont="1" applyFill="1" applyBorder="1" applyAlignment="1">
      <alignment vertical="center" readingOrder="1"/>
    </xf>
    <xf numFmtId="166" fontId="13" fillId="0" borderId="0" xfId="1" applyNumberFormat="1" applyFont="1" applyFill="1" applyBorder="1" applyAlignment="1">
      <alignment vertical="center" readingOrder="1"/>
    </xf>
    <xf numFmtId="166" fontId="12" fillId="0" borderId="0" xfId="3" applyNumberFormat="1" applyFont="1" applyAlignment="1">
      <alignment vertical="center" readingOrder="1"/>
    </xf>
    <xf numFmtId="39" fontId="12" fillId="0" borderId="0" xfId="1" applyNumberFormat="1" applyFont="1" applyFill="1" applyAlignment="1">
      <alignment horizontal="right" vertical="center" readingOrder="1"/>
    </xf>
    <xf numFmtId="0" fontId="26" fillId="2" borderId="0" xfId="0" applyFont="1" applyFill="1" applyAlignment="1">
      <alignment horizontal="justify" vertical="center"/>
    </xf>
    <xf numFmtId="0" fontId="27" fillId="2" borderId="0" xfId="0" applyFont="1" applyFill="1" applyAlignment="1">
      <alignment horizontal="justify" vertical="center"/>
    </xf>
    <xf numFmtId="168" fontId="28" fillId="2" borderId="0" xfId="98" applyNumberFormat="1" applyFont="1" applyFill="1"/>
    <xf numFmtId="165" fontId="28" fillId="2" borderId="0" xfId="19" applyFont="1" applyFill="1"/>
    <xf numFmtId="0" fontId="14" fillId="0" borderId="0" xfId="103" applyFont="1"/>
    <xf numFmtId="168" fontId="14" fillId="0" borderId="0" xfId="103" applyNumberFormat="1" applyFont="1"/>
    <xf numFmtId="168" fontId="14" fillId="0" borderId="0" xfId="19" applyNumberFormat="1" applyFont="1"/>
    <xf numFmtId="0" fontId="24" fillId="0" borderId="0" xfId="103" applyFont="1"/>
    <xf numFmtId="0" fontId="28" fillId="0" borderId="0" xfId="103" applyFont="1"/>
    <xf numFmtId="168" fontId="28" fillId="0" borderId="0" xfId="19" applyNumberFormat="1" applyFont="1"/>
    <xf numFmtId="166" fontId="14" fillId="0" borderId="0" xfId="0" applyNumberFormat="1" applyFont="1"/>
    <xf numFmtId="166" fontId="25" fillId="0" borderId="0" xfId="0" applyNumberFormat="1" applyFont="1" applyAlignment="1">
      <alignment horizontal="center"/>
    </xf>
    <xf numFmtId="0" fontId="25" fillId="0" borderId="0" xfId="0" applyFont="1" applyAlignment="1">
      <alignment vertical="top"/>
    </xf>
    <xf numFmtId="166" fontId="25" fillId="0" borderId="0" xfId="0" applyNumberFormat="1" applyFont="1" applyAlignment="1">
      <alignment horizontal="center" vertical="top"/>
    </xf>
    <xf numFmtId="0" fontId="28" fillId="0" borderId="0" xfId="0" applyFont="1" applyAlignment="1">
      <alignment vertical="top"/>
    </xf>
    <xf numFmtId="168" fontId="28" fillId="0" borderId="0" xfId="102" applyNumberFormat="1" applyFont="1" applyFill="1" applyAlignment="1">
      <alignment horizontal="right"/>
    </xf>
    <xf numFmtId="168" fontId="14" fillId="0" borderId="0" xfId="102" applyNumberFormat="1" applyFont="1" applyFill="1" applyAlignment="1">
      <alignment horizontal="right" vertical="top"/>
    </xf>
    <xf numFmtId="0" fontId="14" fillId="0" borderId="0" xfId="0" applyFont="1" applyAlignment="1">
      <alignment vertical="top" wrapText="1"/>
    </xf>
    <xf numFmtId="168" fontId="14" fillId="0" borderId="0" xfId="0" applyNumberFormat="1" applyFont="1" applyAlignment="1">
      <alignment horizontal="right"/>
    </xf>
    <xf numFmtId="168" fontId="14" fillId="0" borderId="0" xfId="102" applyNumberFormat="1" applyFont="1" applyFill="1" applyAlignment="1">
      <alignment horizontal="right"/>
    </xf>
    <xf numFmtId="168" fontId="28" fillId="0" borderId="0" xfId="0" applyNumberFormat="1" applyFont="1" applyAlignment="1">
      <alignment horizontal="right" vertical="top"/>
    </xf>
    <xf numFmtId="168" fontId="14" fillId="0" borderId="0" xfId="19" applyNumberFormat="1" applyFont="1" applyAlignment="1">
      <alignment horizontal="right"/>
    </xf>
    <xf numFmtId="0" fontId="28" fillId="0" borderId="0" xfId="0" applyFont="1" applyAlignment="1">
      <alignment vertical="top" wrapText="1"/>
    </xf>
    <xf numFmtId="168" fontId="14" fillId="0" borderId="0" xfId="1" applyNumberFormat="1" applyFont="1" applyAlignment="1">
      <alignment horizontal="right"/>
    </xf>
    <xf numFmtId="0" fontId="23" fillId="0" borderId="0" xfId="0" applyFont="1"/>
    <xf numFmtId="0" fontId="25" fillId="5" borderId="0" xfId="0" applyFont="1" applyFill="1"/>
    <xf numFmtId="168" fontId="27" fillId="5" borderId="0" xfId="0" applyNumberFormat="1" applyFont="1" applyFill="1" applyAlignment="1">
      <alignment horizontal="justify" vertical="center"/>
    </xf>
    <xf numFmtId="0" fontId="26" fillId="5" borderId="1" xfId="0" applyFont="1" applyFill="1" applyBorder="1" applyAlignment="1">
      <alignment horizontal="justify" vertical="center"/>
    </xf>
    <xf numFmtId="168" fontId="28" fillId="5" borderId="1" xfId="98" applyNumberFormat="1" applyFont="1" applyFill="1" applyBorder="1"/>
    <xf numFmtId="0" fontId="25" fillId="5" borderId="0" xfId="103" applyFont="1" applyFill="1"/>
    <xf numFmtId="168" fontId="28" fillId="5" borderId="0" xfId="19" applyNumberFormat="1" applyFont="1" applyFill="1"/>
    <xf numFmtId="0" fontId="24" fillId="5" borderId="0" xfId="103" applyFont="1" applyFill="1"/>
    <xf numFmtId="168" fontId="14" fillId="5" borderId="0" xfId="103" applyNumberFormat="1" applyFont="1" applyFill="1"/>
    <xf numFmtId="0" fontId="25" fillId="5" borderId="1" xfId="103" applyFont="1" applyFill="1" applyBorder="1" applyAlignment="1">
      <alignment vertical="center"/>
    </xf>
    <xf numFmtId="168" fontId="28" fillId="5" borderId="1" xfId="104" applyNumberFormat="1" applyFont="1" applyFill="1" applyBorder="1" applyAlignment="1">
      <alignment vertical="center"/>
    </xf>
    <xf numFmtId="0" fontId="25" fillId="5" borderId="1" xfId="0" applyFont="1" applyFill="1" applyBorder="1" applyAlignment="1">
      <alignment vertical="top"/>
    </xf>
    <xf numFmtId="168" fontId="25" fillId="5" borderId="1" xfId="102" applyNumberFormat="1" applyFont="1" applyFill="1" applyBorder="1" applyAlignment="1">
      <alignment horizontal="right" vertical="top"/>
    </xf>
    <xf numFmtId="168" fontId="28" fillId="5" borderId="1" xfId="102" applyNumberFormat="1" applyFont="1" applyFill="1" applyBorder="1" applyAlignment="1">
      <alignment horizontal="right" vertical="top"/>
    </xf>
    <xf numFmtId="0" fontId="11" fillId="3" borderId="1" xfId="3" applyFont="1" applyFill="1" applyBorder="1" applyAlignment="1">
      <alignment horizontal="left" vertical="center" readingOrder="1"/>
    </xf>
    <xf numFmtId="168" fontId="14" fillId="5" borderId="0" xfId="19" applyNumberFormat="1" applyFont="1" applyFill="1" applyAlignment="1">
      <alignment horizontal="center"/>
    </xf>
    <xf numFmtId="170" fontId="12" fillId="2" borderId="0" xfId="0" applyNumberFormat="1" applyFont="1" applyFill="1" applyAlignment="1">
      <alignment vertical="center"/>
    </xf>
    <xf numFmtId="43" fontId="12" fillId="2" borderId="0" xfId="0" applyNumberFormat="1" applyFont="1" applyFill="1" applyAlignment="1">
      <alignment vertical="center"/>
    </xf>
    <xf numFmtId="168" fontId="14" fillId="0" borderId="0" xfId="0" applyNumberFormat="1" applyFont="1"/>
    <xf numFmtId="43" fontId="14" fillId="0" borderId="0" xfId="0" applyNumberFormat="1" applyFont="1"/>
    <xf numFmtId="168" fontId="28" fillId="0" borderId="0" xfId="19" applyNumberFormat="1" applyFont="1" applyFill="1"/>
    <xf numFmtId="168" fontId="13" fillId="4" borderId="0" xfId="1" applyNumberFormat="1" applyFont="1" applyFill="1" applyAlignment="1" applyProtection="1">
      <alignment vertical="center" wrapText="1"/>
      <protection locked="0"/>
    </xf>
    <xf numFmtId="168" fontId="12" fillId="4" borderId="0" xfId="1" applyNumberFormat="1" applyFont="1" applyFill="1" applyAlignment="1" applyProtection="1">
      <alignment vertical="center"/>
      <protection locked="0"/>
    </xf>
    <xf numFmtId="168" fontId="14" fillId="4" borderId="0" xfId="19" applyNumberFormat="1" applyFont="1" applyFill="1" applyAlignment="1"/>
    <xf numFmtId="168" fontId="13" fillId="4" borderId="1" xfId="1" applyNumberFormat="1" applyFont="1" applyFill="1" applyBorder="1" applyAlignment="1" applyProtection="1">
      <alignment vertical="center"/>
      <protection locked="0"/>
    </xf>
    <xf numFmtId="168" fontId="13" fillId="4" borderId="2" xfId="1" applyNumberFormat="1" applyFont="1" applyFill="1" applyBorder="1" applyAlignment="1" applyProtection="1">
      <alignment vertical="center"/>
      <protection locked="0"/>
    </xf>
  </cellXfs>
  <cellStyles count="105">
    <cellStyle name="Comma" xfId="1" builtinId="3"/>
    <cellStyle name="Comma 12" xfId="102" xr:uid="{7E3F5076-22E2-4029-9FF3-EDB60F463D29}"/>
    <cellStyle name="Comma 2" xfId="16" xr:uid="{00000000-0005-0000-0000-000001000000}"/>
    <cellStyle name="Comma 2 2" xfId="22" xr:uid="{00000000-0005-0000-0000-000002000000}"/>
    <cellStyle name="Comma 2 3" xfId="101" xr:uid="{00000000-0005-0000-0000-000003000000}"/>
    <cellStyle name="Comma 3" xfId="8" xr:uid="{00000000-0005-0000-0000-000004000000}"/>
    <cellStyle name="Comma 3 2" xfId="21" xr:uid="{00000000-0005-0000-0000-000005000000}"/>
    <cellStyle name="Comma 3 3" xfId="100" xr:uid="{00000000-0005-0000-0000-000006000000}"/>
    <cellStyle name="Comma 4" xfId="6" xr:uid="{00000000-0005-0000-0000-000007000000}"/>
    <cellStyle name="Comma 4 2" xfId="20" xr:uid="{00000000-0005-0000-0000-000008000000}"/>
    <cellStyle name="Comma 4 3" xfId="99" xr:uid="{00000000-0005-0000-0000-000009000000}"/>
    <cellStyle name="Comma 5" xfId="19" xr:uid="{00000000-0005-0000-0000-00000A000000}"/>
    <cellStyle name="Comma 5 2" xfId="23" xr:uid="{00000000-0005-0000-0000-00000B000000}"/>
    <cellStyle name="Comma 6" xfId="98" xr:uid="{00000000-0005-0000-0000-00000C000000}"/>
    <cellStyle name="Comma 9" xfId="104" xr:uid="{2D904C86-B585-4ED7-8522-733BB85CADC3}"/>
    <cellStyle name="Followed Hyperlink" xfId="27" builtinId="9" hidden="1"/>
    <cellStyle name="Followed Hyperlink" xfId="25" builtinId="9" hidden="1"/>
    <cellStyle name="Followed Hyperlink" xfId="29" builtinId="9" hidden="1"/>
    <cellStyle name="Followed Hyperlink" xfId="43" builtinId="9" hidden="1"/>
    <cellStyle name="Followed Hyperlink" xfId="53" builtinId="9" hidden="1"/>
    <cellStyle name="Followed Hyperlink" xfId="85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83" builtinId="9" hidden="1"/>
    <cellStyle name="Followed Hyperlink" xfId="87" builtinId="9" hidden="1"/>
    <cellStyle name="Followed Hyperlink" xfId="89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57" builtinId="9" hidden="1"/>
    <cellStyle name="Followed Hyperlink" xfId="55" builtinId="9" hidden="1"/>
    <cellStyle name="Followed Hyperlink" xfId="59" builtinId="9" hidden="1"/>
    <cellStyle name="Followed Hyperlink" xfId="81" builtinId="9" hidden="1"/>
    <cellStyle name="Followed Hyperlink" xfId="79" builtinId="9" hidden="1"/>
    <cellStyle name="Followed Hyperlink" xfId="91" builtinId="9" hidden="1"/>
    <cellStyle name="Followed Hyperlink" xfId="45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7" builtinId="9" hidden="1"/>
    <cellStyle name="Followed Hyperlink" xfId="51" builtinId="9" hidden="1"/>
    <cellStyle name="Followed Hyperlink" xfId="31" builtinId="9" hidden="1"/>
    <cellStyle name="Followed Hyperlink" xfId="33" builtinId="9" hidden="1"/>
    <cellStyle name="Followed Hyperlink" xfId="49" builtinId="9" hidden="1"/>
    <cellStyle name="Followed Hyperlink" xfId="77" builtinId="9" hidden="1"/>
    <cellStyle name="Followed Hyperlink" xfId="69" builtinId="9" hidden="1"/>
    <cellStyle name="Followed Hyperlink" xfId="61" builtinId="9" hidden="1"/>
    <cellStyle name="Followed Hyperlink" xfId="93" builtinId="9" hidden="1"/>
    <cellStyle name="Followed Hyperlink" xfId="97" builtinId="9" hidden="1"/>
    <cellStyle name="Followed Hyperlink" xfId="95" builtinId="9" hidden="1"/>
    <cellStyle name="Hyperlink" xfId="52" builtinId="8" hidden="1"/>
    <cellStyle name="Hyperlink" xfId="56" builtinId="8" hidden="1"/>
    <cellStyle name="Hyperlink" xfId="86" builtinId="8" hidden="1"/>
    <cellStyle name="Hyperlink" xfId="90" builtinId="8" hidden="1"/>
    <cellStyle name="Hyperlink" xfId="92" builtinId="8" hidden="1"/>
    <cellStyle name="Hyperlink" xfId="84" builtinId="8" hidden="1"/>
    <cellStyle name="Hyperlink" xfId="82" builtinId="8" hidden="1"/>
    <cellStyle name="Hyperlink" xfId="88" builtinId="8" hidden="1"/>
    <cellStyle name="Hyperlink" xfId="50" builtinId="8" hidden="1"/>
    <cellStyle name="Hyperlink" xfId="68" builtinId="8" hidden="1"/>
    <cellStyle name="Hyperlink" xfId="72" builtinId="8" hidden="1"/>
    <cellStyle name="Hyperlink" xfId="74" builtinId="8" hidden="1"/>
    <cellStyle name="Hyperlink" xfId="76" builtinId="8" hidden="1"/>
    <cellStyle name="Hyperlink" xfId="80" builtinId="8" hidden="1"/>
    <cellStyle name="Hyperlink" xfId="54" builtinId="8" hidden="1"/>
    <cellStyle name="Hyperlink" xfId="34" builtinId="8" hidden="1"/>
    <cellStyle name="Hyperlink" xfId="36" builtinId="8" hidden="1"/>
    <cellStyle name="Hyperlink" xfId="40" builtinId="8" hidden="1"/>
    <cellStyle name="Hyperlink" xfId="42" builtinId="8" hidden="1"/>
    <cellStyle name="Hyperlink" xfId="70" builtinId="8" hidden="1"/>
    <cellStyle name="Hyperlink" xfId="96" builtinId="8" hidden="1"/>
    <cellStyle name="Hyperlink" xfId="94" builtinId="8" hidden="1"/>
    <cellStyle name="Hyperlink" xfId="48" builtinId="8" hidden="1"/>
    <cellStyle name="Hyperlink" xfId="64" builtinId="8" hidden="1"/>
    <cellStyle name="Hyperlink" xfId="78" builtinId="8" hidden="1"/>
    <cellStyle name="Hyperlink" xfId="24" builtinId="8" hidden="1"/>
    <cellStyle name="Hyperlink" xfId="26" builtinId="8" hidden="1"/>
    <cellStyle name="Hyperlink" xfId="38" builtinId="8" hidden="1"/>
    <cellStyle name="Hyperlink" xfId="60" builtinId="8" hidden="1"/>
    <cellStyle name="Hyperlink" xfId="62" builtinId="8" hidden="1"/>
    <cellStyle name="Hyperlink" xfId="66" builtinId="8" hidden="1"/>
    <cellStyle name="Hyperlink" xfId="58" builtinId="8" hidden="1"/>
    <cellStyle name="Hyperlink" xfId="28" builtinId="8" hidden="1"/>
    <cellStyle name="Hyperlink" xfId="30" builtinId="8" hidden="1"/>
    <cellStyle name="Hyperlink" xfId="32" builtinId="8" hidden="1"/>
    <cellStyle name="Hyperlink" xfId="46" builtinId="8" hidden="1"/>
    <cellStyle name="Hyperlink" xfId="44" builtinId="8" hidden="1"/>
    <cellStyle name="Normal" xfId="0" builtinId="0"/>
    <cellStyle name="Normal 14 10" xfId="18" xr:uid="{00000000-0005-0000-0000-000058000000}"/>
    <cellStyle name="Normal 2" xfId="4" xr:uid="{00000000-0005-0000-0000-000059000000}"/>
    <cellStyle name="Normal 2 2" xfId="14" xr:uid="{00000000-0005-0000-0000-00005A000000}"/>
    <cellStyle name="Normal 2 3" xfId="9" xr:uid="{00000000-0005-0000-0000-00005B000000}"/>
    <cellStyle name="Normal 3" xfId="10" xr:uid="{00000000-0005-0000-0000-00005C000000}"/>
    <cellStyle name="Normal 4" xfId="5" xr:uid="{00000000-0005-0000-0000-00005D000000}"/>
    <cellStyle name="Normal 4 2" xfId="15" xr:uid="{00000000-0005-0000-0000-00005E000000}"/>
    <cellStyle name="Normal 5" xfId="7" xr:uid="{00000000-0005-0000-0000-00005F000000}"/>
    <cellStyle name="Normal 6" xfId="103" xr:uid="{A877491A-0963-4CA5-8FD8-F86A65FB7DE5}"/>
    <cellStyle name="Normal 8" xfId="11" xr:uid="{00000000-0005-0000-0000-000060000000}"/>
    <cellStyle name="Normal_Kopi av 2006 02 08 Regnskap konsern 2005Eng" xfId="2" xr:uid="{00000000-0005-0000-0000-000061000000}"/>
    <cellStyle name="Normal_Notemal" xfId="3" xr:uid="{00000000-0005-0000-0000-000062000000}"/>
    <cellStyle name="Percent 2" xfId="13" xr:uid="{00000000-0005-0000-0000-000064000000}"/>
    <cellStyle name="Percent 3" xfId="17" xr:uid="{00000000-0005-0000-0000-000065000000}"/>
    <cellStyle name="Percent 4" xfId="12" xr:uid="{00000000-0005-0000-0000-000066000000}"/>
  </cellStyles>
  <dxfs count="0"/>
  <tableStyles count="0" defaultTableStyle="TableStyleMedium2" defaultPivotStyle="PivotStyleLight16"/>
  <colors>
    <mruColors>
      <color rgb="FF001E61"/>
      <color rgb="FF92CDDC"/>
      <color rgb="FFFF66FF"/>
      <color rgb="FF00A98F"/>
      <color rgb="FFF8A71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A7B758-E1EF-404B-BEB7-2E1FAB01FA8A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96f81c53-927c-4529-961a-a60301a490c1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2060"/>
    <pageSetUpPr fitToPage="1"/>
  </sheetPr>
  <dimension ref="A1:Z40"/>
  <sheetViews>
    <sheetView showGridLines="0" zoomScale="85" zoomScaleNormal="85" zoomScalePageLayoutView="12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6" sqref="M6"/>
    </sheetView>
  </sheetViews>
  <sheetFormatPr defaultColWidth="8.6640625" defaultRowHeight="14.1" customHeight="1" x14ac:dyDescent="0.2"/>
  <cols>
    <col min="1" max="1" width="55.109375" style="1" bestFit="1" customWidth="1"/>
    <col min="2" max="2" width="8.6640625" style="1" customWidth="1"/>
    <col min="3" max="218" width="8.6640625" style="1"/>
    <col min="219" max="219" width="41.33203125" style="1" customWidth="1"/>
    <col min="220" max="220" width="5.44140625" style="1" customWidth="1"/>
    <col min="221" max="223" width="9.33203125" style="1" customWidth="1"/>
    <col min="224" max="226" width="8.6640625" style="1"/>
    <col min="227" max="227" width="0" style="1" hidden="1" customWidth="1"/>
    <col min="228" max="474" width="8.6640625" style="1"/>
    <col min="475" max="475" width="41.33203125" style="1" customWidth="1"/>
    <col min="476" max="476" width="5.44140625" style="1" customWidth="1"/>
    <col min="477" max="479" width="9.33203125" style="1" customWidth="1"/>
    <col min="480" max="482" width="8.6640625" style="1"/>
    <col min="483" max="483" width="0" style="1" hidden="1" customWidth="1"/>
    <col min="484" max="730" width="8.6640625" style="1"/>
    <col min="731" max="731" width="41.33203125" style="1" customWidth="1"/>
    <col min="732" max="732" width="5.44140625" style="1" customWidth="1"/>
    <col min="733" max="735" width="9.33203125" style="1" customWidth="1"/>
    <col min="736" max="738" width="8.6640625" style="1"/>
    <col min="739" max="739" width="0" style="1" hidden="1" customWidth="1"/>
    <col min="740" max="986" width="8.6640625" style="1"/>
    <col min="987" max="987" width="41.33203125" style="1" customWidth="1"/>
    <col min="988" max="988" width="5.44140625" style="1" customWidth="1"/>
    <col min="989" max="991" width="9.33203125" style="1" customWidth="1"/>
    <col min="992" max="994" width="8.6640625" style="1"/>
    <col min="995" max="995" width="0" style="1" hidden="1" customWidth="1"/>
    <col min="996" max="1242" width="8.6640625" style="1"/>
    <col min="1243" max="1243" width="41.33203125" style="1" customWidth="1"/>
    <col min="1244" max="1244" width="5.44140625" style="1" customWidth="1"/>
    <col min="1245" max="1247" width="9.33203125" style="1" customWidth="1"/>
    <col min="1248" max="1250" width="8.6640625" style="1"/>
    <col min="1251" max="1251" width="0" style="1" hidden="1" customWidth="1"/>
    <col min="1252" max="1498" width="8.6640625" style="1"/>
    <col min="1499" max="1499" width="41.33203125" style="1" customWidth="1"/>
    <col min="1500" max="1500" width="5.44140625" style="1" customWidth="1"/>
    <col min="1501" max="1503" width="9.33203125" style="1" customWidth="1"/>
    <col min="1504" max="1506" width="8.6640625" style="1"/>
    <col min="1507" max="1507" width="0" style="1" hidden="1" customWidth="1"/>
    <col min="1508" max="1754" width="8.6640625" style="1"/>
    <col min="1755" max="1755" width="41.33203125" style="1" customWidth="1"/>
    <col min="1756" max="1756" width="5.44140625" style="1" customWidth="1"/>
    <col min="1757" max="1759" width="9.33203125" style="1" customWidth="1"/>
    <col min="1760" max="1762" width="8.6640625" style="1"/>
    <col min="1763" max="1763" width="0" style="1" hidden="1" customWidth="1"/>
    <col min="1764" max="2010" width="8.6640625" style="1"/>
    <col min="2011" max="2011" width="41.33203125" style="1" customWidth="1"/>
    <col min="2012" max="2012" width="5.44140625" style="1" customWidth="1"/>
    <col min="2013" max="2015" width="9.33203125" style="1" customWidth="1"/>
    <col min="2016" max="2018" width="8.6640625" style="1"/>
    <col min="2019" max="2019" width="0" style="1" hidden="1" customWidth="1"/>
    <col min="2020" max="2266" width="8.6640625" style="1"/>
    <col min="2267" max="2267" width="41.33203125" style="1" customWidth="1"/>
    <col min="2268" max="2268" width="5.44140625" style="1" customWidth="1"/>
    <col min="2269" max="2271" width="9.33203125" style="1" customWidth="1"/>
    <col min="2272" max="2274" width="8.6640625" style="1"/>
    <col min="2275" max="2275" width="0" style="1" hidden="1" customWidth="1"/>
    <col min="2276" max="2522" width="8.6640625" style="1"/>
    <col min="2523" max="2523" width="41.33203125" style="1" customWidth="1"/>
    <col min="2524" max="2524" width="5.44140625" style="1" customWidth="1"/>
    <col min="2525" max="2527" width="9.33203125" style="1" customWidth="1"/>
    <col min="2528" max="2530" width="8.6640625" style="1"/>
    <col min="2531" max="2531" width="0" style="1" hidden="1" customWidth="1"/>
    <col min="2532" max="2778" width="8.6640625" style="1"/>
    <col min="2779" max="2779" width="41.33203125" style="1" customWidth="1"/>
    <col min="2780" max="2780" width="5.44140625" style="1" customWidth="1"/>
    <col min="2781" max="2783" width="9.33203125" style="1" customWidth="1"/>
    <col min="2784" max="2786" width="8.6640625" style="1"/>
    <col min="2787" max="2787" width="0" style="1" hidden="1" customWidth="1"/>
    <col min="2788" max="3034" width="8.6640625" style="1"/>
    <col min="3035" max="3035" width="41.33203125" style="1" customWidth="1"/>
    <col min="3036" max="3036" width="5.44140625" style="1" customWidth="1"/>
    <col min="3037" max="3039" width="9.33203125" style="1" customWidth="1"/>
    <col min="3040" max="3042" width="8.6640625" style="1"/>
    <col min="3043" max="3043" width="0" style="1" hidden="1" customWidth="1"/>
    <col min="3044" max="3290" width="8.6640625" style="1"/>
    <col min="3291" max="3291" width="41.33203125" style="1" customWidth="1"/>
    <col min="3292" max="3292" width="5.44140625" style="1" customWidth="1"/>
    <col min="3293" max="3295" width="9.33203125" style="1" customWidth="1"/>
    <col min="3296" max="3298" width="8.6640625" style="1"/>
    <col min="3299" max="3299" width="0" style="1" hidden="1" customWidth="1"/>
    <col min="3300" max="3546" width="8.6640625" style="1"/>
    <col min="3547" max="3547" width="41.33203125" style="1" customWidth="1"/>
    <col min="3548" max="3548" width="5.44140625" style="1" customWidth="1"/>
    <col min="3549" max="3551" width="9.33203125" style="1" customWidth="1"/>
    <col min="3552" max="3554" width="8.6640625" style="1"/>
    <col min="3555" max="3555" width="0" style="1" hidden="1" customWidth="1"/>
    <col min="3556" max="3802" width="8.6640625" style="1"/>
    <col min="3803" max="3803" width="41.33203125" style="1" customWidth="1"/>
    <col min="3804" max="3804" width="5.44140625" style="1" customWidth="1"/>
    <col min="3805" max="3807" width="9.33203125" style="1" customWidth="1"/>
    <col min="3808" max="3810" width="8.6640625" style="1"/>
    <col min="3811" max="3811" width="0" style="1" hidden="1" customWidth="1"/>
    <col min="3812" max="4058" width="8.6640625" style="1"/>
    <col min="4059" max="4059" width="41.33203125" style="1" customWidth="1"/>
    <col min="4060" max="4060" width="5.44140625" style="1" customWidth="1"/>
    <col min="4061" max="4063" width="9.33203125" style="1" customWidth="1"/>
    <col min="4064" max="4066" width="8.6640625" style="1"/>
    <col min="4067" max="4067" width="0" style="1" hidden="1" customWidth="1"/>
    <col min="4068" max="4314" width="8.6640625" style="1"/>
    <col min="4315" max="4315" width="41.33203125" style="1" customWidth="1"/>
    <col min="4316" max="4316" width="5.44140625" style="1" customWidth="1"/>
    <col min="4317" max="4319" width="9.33203125" style="1" customWidth="1"/>
    <col min="4320" max="4322" width="8.6640625" style="1"/>
    <col min="4323" max="4323" width="0" style="1" hidden="1" customWidth="1"/>
    <col min="4324" max="4570" width="8.6640625" style="1"/>
    <col min="4571" max="4571" width="41.33203125" style="1" customWidth="1"/>
    <col min="4572" max="4572" width="5.44140625" style="1" customWidth="1"/>
    <col min="4573" max="4575" width="9.33203125" style="1" customWidth="1"/>
    <col min="4576" max="4578" width="8.6640625" style="1"/>
    <col min="4579" max="4579" width="0" style="1" hidden="1" customWidth="1"/>
    <col min="4580" max="4826" width="8.6640625" style="1"/>
    <col min="4827" max="4827" width="41.33203125" style="1" customWidth="1"/>
    <col min="4828" max="4828" width="5.44140625" style="1" customWidth="1"/>
    <col min="4829" max="4831" width="9.33203125" style="1" customWidth="1"/>
    <col min="4832" max="4834" width="8.6640625" style="1"/>
    <col min="4835" max="4835" width="0" style="1" hidden="1" customWidth="1"/>
    <col min="4836" max="5082" width="8.6640625" style="1"/>
    <col min="5083" max="5083" width="41.33203125" style="1" customWidth="1"/>
    <col min="5084" max="5084" width="5.44140625" style="1" customWidth="1"/>
    <col min="5085" max="5087" width="9.33203125" style="1" customWidth="1"/>
    <col min="5088" max="5090" width="8.6640625" style="1"/>
    <col min="5091" max="5091" width="0" style="1" hidden="1" customWidth="1"/>
    <col min="5092" max="5338" width="8.6640625" style="1"/>
    <col min="5339" max="5339" width="41.33203125" style="1" customWidth="1"/>
    <col min="5340" max="5340" width="5.44140625" style="1" customWidth="1"/>
    <col min="5341" max="5343" width="9.33203125" style="1" customWidth="1"/>
    <col min="5344" max="5346" width="8.6640625" style="1"/>
    <col min="5347" max="5347" width="0" style="1" hidden="1" customWidth="1"/>
    <col min="5348" max="5594" width="8.6640625" style="1"/>
    <col min="5595" max="5595" width="41.33203125" style="1" customWidth="1"/>
    <col min="5596" max="5596" width="5.44140625" style="1" customWidth="1"/>
    <col min="5597" max="5599" width="9.33203125" style="1" customWidth="1"/>
    <col min="5600" max="5602" width="8.6640625" style="1"/>
    <col min="5603" max="5603" width="0" style="1" hidden="1" customWidth="1"/>
    <col min="5604" max="5850" width="8.6640625" style="1"/>
    <col min="5851" max="5851" width="41.33203125" style="1" customWidth="1"/>
    <col min="5852" max="5852" width="5.44140625" style="1" customWidth="1"/>
    <col min="5853" max="5855" width="9.33203125" style="1" customWidth="1"/>
    <col min="5856" max="5858" width="8.6640625" style="1"/>
    <col min="5859" max="5859" width="0" style="1" hidden="1" customWidth="1"/>
    <col min="5860" max="6106" width="8.6640625" style="1"/>
    <col min="6107" max="6107" width="41.33203125" style="1" customWidth="1"/>
    <col min="6108" max="6108" width="5.44140625" style="1" customWidth="1"/>
    <col min="6109" max="6111" width="9.33203125" style="1" customWidth="1"/>
    <col min="6112" max="6114" width="8.6640625" style="1"/>
    <col min="6115" max="6115" width="0" style="1" hidden="1" customWidth="1"/>
    <col min="6116" max="6362" width="8.6640625" style="1"/>
    <col min="6363" max="6363" width="41.33203125" style="1" customWidth="1"/>
    <col min="6364" max="6364" width="5.44140625" style="1" customWidth="1"/>
    <col min="6365" max="6367" width="9.33203125" style="1" customWidth="1"/>
    <col min="6368" max="6370" width="8.6640625" style="1"/>
    <col min="6371" max="6371" width="0" style="1" hidden="1" customWidth="1"/>
    <col min="6372" max="6618" width="8.6640625" style="1"/>
    <col min="6619" max="6619" width="41.33203125" style="1" customWidth="1"/>
    <col min="6620" max="6620" width="5.44140625" style="1" customWidth="1"/>
    <col min="6621" max="6623" width="9.33203125" style="1" customWidth="1"/>
    <col min="6624" max="6626" width="8.6640625" style="1"/>
    <col min="6627" max="6627" width="0" style="1" hidden="1" customWidth="1"/>
    <col min="6628" max="6874" width="8.6640625" style="1"/>
    <col min="6875" max="6875" width="41.33203125" style="1" customWidth="1"/>
    <col min="6876" max="6876" width="5.44140625" style="1" customWidth="1"/>
    <col min="6877" max="6879" width="9.33203125" style="1" customWidth="1"/>
    <col min="6880" max="6882" width="8.6640625" style="1"/>
    <col min="6883" max="6883" width="0" style="1" hidden="1" customWidth="1"/>
    <col min="6884" max="7130" width="8.6640625" style="1"/>
    <col min="7131" max="7131" width="41.33203125" style="1" customWidth="1"/>
    <col min="7132" max="7132" width="5.44140625" style="1" customWidth="1"/>
    <col min="7133" max="7135" width="9.33203125" style="1" customWidth="1"/>
    <col min="7136" max="7138" width="8.6640625" style="1"/>
    <col min="7139" max="7139" width="0" style="1" hidden="1" customWidth="1"/>
    <col min="7140" max="7386" width="8.6640625" style="1"/>
    <col min="7387" max="7387" width="41.33203125" style="1" customWidth="1"/>
    <col min="7388" max="7388" width="5.44140625" style="1" customWidth="1"/>
    <col min="7389" max="7391" width="9.33203125" style="1" customWidth="1"/>
    <col min="7392" max="7394" width="8.6640625" style="1"/>
    <col min="7395" max="7395" width="0" style="1" hidden="1" customWidth="1"/>
    <col min="7396" max="7642" width="8.6640625" style="1"/>
    <col min="7643" max="7643" width="41.33203125" style="1" customWidth="1"/>
    <col min="7644" max="7644" width="5.44140625" style="1" customWidth="1"/>
    <col min="7645" max="7647" width="9.33203125" style="1" customWidth="1"/>
    <col min="7648" max="7650" width="8.6640625" style="1"/>
    <col min="7651" max="7651" width="0" style="1" hidden="1" customWidth="1"/>
    <col min="7652" max="7898" width="8.6640625" style="1"/>
    <col min="7899" max="7899" width="41.33203125" style="1" customWidth="1"/>
    <col min="7900" max="7900" width="5.44140625" style="1" customWidth="1"/>
    <col min="7901" max="7903" width="9.33203125" style="1" customWidth="1"/>
    <col min="7904" max="7906" width="8.6640625" style="1"/>
    <col min="7907" max="7907" width="0" style="1" hidden="1" customWidth="1"/>
    <col min="7908" max="8154" width="8.6640625" style="1"/>
    <col min="8155" max="8155" width="41.33203125" style="1" customWidth="1"/>
    <col min="8156" max="8156" width="5.44140625" style="1" customWidth="1"/>
    <col min="8157" max="8159" width="9.33203125" style="1" customWidth="1"/>
    <col min="8160" max="8162" width="8.6640625" style="1"/>
    <col min="8163" max="8163" width="0" style="1" hidden="1" customWidth="1"/>
    <col min="8164" max="8410" width="8.6640625" style="1"/>
    <col min="8411" max="8411" width="41.33203125" style="1" customWidth="1"/>
    <col min="8412" max="8412" width="5.44140625" style="1" customWidth="1"/>
    <col min="8413" max="8415" width="9.33203125" style="1" customWidth="1"/>
    <col min="8416" max="8418" width="8.6640625" style="1"/>
    <col min="8419" max="8419" width="0" style="1" hidden="1" customWidth="1"/>
    <col min="8420" max="8666" width="8.6640625" style="1"/>
    <col min="8667" max="8667" width="41.33203125" style="1" customWidth="1"/>
    <col min="8668" max="8668" width="5.44140625" style="1" customWidth="1"/>
    <col min="8669" max="8671" width="9.33203125" style="1" customWidth="1"/>
    <col min="8672" max="8674" width="8.6640625" style="1"/>
    <col min="8675" max="8675" width="0" style="1" hidden="1" customWidth="1"/>
    <col min="8676" max="8922" width="8.6640625" style="1"/>
    <col min="8923" max="8923" width="41.33203125" style="1" customWidth="1"/>
    <col min="8924" max="8924" width="5.44140625" style="1" customWidth="1"/>
    <col min="8925" max="8927" width="9.33203125" style="1" customWidth="1"/>
    <col min="8928" max="8930" width="8.6640625" style="1"/>
    <col min="8931" max="8931" width="0" style="1" hidden="1" customWidth="1"/>
    <col min="8932" max="9178" width="8.6640625" style="1"/>
    <col min="9179" max="9179" width="41.33203125" style="1" customWidth="1"/>
    <col min="9180" max="9180" width="5.44140625" style="1" customWidth="1"/>
    <col min="9181" max="9183" width="9.33203125" style="1" customWidth="1"/>
    <col min="9184" max="9186" width="8.6640625" style="1"/>
    <col min="9187" max="9187" width="0" style="1" hidden="1" customWidth="1"/>
    <col min="9188" max="9434" width="8.6640625" style="1"/>
    <col min="9435" max="9435" width="41.33203125" style="1" customWidth="1"/>
    <col min="9436" max="9436" width="5.44140625" style="1" customWidth="1"/>
    <col min="9437" max="9439" width="9.33203125" style="1" customWidth="1"/>
    <col min="9440" max="9442" width="8.6640625" style="1"/>
    <col min="9443" max="9443" width="0" style="1" hidden="1" customWidth="1"/>
    <col min="9444" max="9690" width="8.6640625" style="1"/>
    <col min="9691" max="9691" width="41.33203125" style="1" customWidth="1"/>
    <col min="9692" max="9692" width="5.44140625" style="1" customWidth="1"/>
    <col min="9693" max="9695" width="9.33203125" style="1" customWidth="1"/>
    <col min="9696" max="9698" width="8.6640625" style="1"/>
    <col min="9699" max="9699" width="0" style="1" hidden="1" customWidth="1"/>
    <col min="9700" max="9946" width="8.6640625" style="1"/>
    <col min="9947" max="9947" width="41.33203125" style="1" customWidth="1"/>
    <col min="9948" max="9948" width="5.44140625" style="1" customWidth="1"/>
    <col min="9949" max="9951" width="9.33203125" style="1" customWidth="1"/>
    <col min="9952" max="9954" width="8.6640625" style="1"/>
    <col min="9955" max="9955" width="0" style="1" hidden="1" customWidth="1"/>
    <col min="9956" max="10202" width="8.6640625" style="1"/>
    <col min="10203" max="10203" width="41.33203125" style="1" customWidth="1"/>
    <col min="10204" max="10204" width="5.44140625" style="1" customWidth="1"/>
    <col min="10205" max="10207" width="9.33203125" style="1" customWidth="1"/>
    <col min="10208" max="10210" width="8.6640625" style="1"/>
    <col min="10211" max="10211" width="0" style="1" hidden="1" customWidth="1"/>
    <col min="10212" max="10458" width="8.6640625" style="1"/>
    <col min="10459" max="10459" width="41.33203125" style="1" customWidth="1"/>
    <col min="10460" max="10460" width="5.44140625" style="1" customWidth="1"/>
    <col min="10461" max="10463" width="9.33203125" style="1" customWidth="1"/>
    <col min="10464" max="10466" width="8.6640625" style="1"/>
    <col min="10467" max="10467" width="0" style="1" hidden="1" customWidth="1"/>
    <col min="10468" max="10714" width="8.6640625" style="1"/>
    <col min="10715" max="10715" width="41.33203125" style="1" customWidth="1"/>
    <col min="10716" max="10716" width="5.44140625" style="1" customWidth="1"/>
    <col min="10717" max="10719" width="9.33203125" style="1" customWidth="1"/>
    <col min="10720" max="10722" width="8.6640625" style="1"/>
    <col min="10723" max="10723" width="0" style="1" hidden="1" customWidth="1"/>
    <col min="10724" max="10970" width="8.6640625" style="1"/>
    <col min="10971" max="10971" width="41.33203125" style="1" customWidth="1"/>
    <col min="10972" max="10972" width="5.44140625" style="1" customWidth="1"/>
    <col min="10973" max="10975" width="9.33203125" style="1" customWidth="1"/>
    <col min="10976" max="10978" width="8.6640625" style="1"/>
    <col min="10979" max="10979" width="0" style="1" hidden="1" customWidth="1"/>
    <col min="10980" max="11226" width="8.6640625" style="1"/>
    <col min="11227" max="11227" width="41.33203125" style="1" customWidth="1"/>
    <col min="11228" max="11228" width="5.44140625" style="1" customWidth="1"/>
    <col min="11229" max="11231" width="9.33203125" style="1" customWidth="1"/>
    <col min="11232" max="11234" width="8.6640625" style="1"/>
    <col min="11235" max="11235" width="0" style="1" hidden="1" customWidth="1"/>
    <col min="11236" max="11482" width="8.6640625" style="1"/>
    <col min="11483" max="11483" width="41.33203125" style="1" customWidth="1"/>
    <col min="11484" max="11484" width="5.44140625" style="1" customWidth="1"/>
    <col min="11485" max="11487" width="9.33203125" style="1" customWidth="1"/>
    <col min="11488" max="11490" width="8.6640625" style="1"/>
    <col min="11491" max="11491" width="0" style="1" hidden="1" customWidth="1"/>
    <col min="11492" max="11738" width="8.6640625" style="1"/>
    <col min="11739" max="11739" width="41.33203125" style="1" customWidth="1"/>
    <col min="11740" max="11740" width="5.44140625" style="1" customWidth="1"/>
    <col min="11741" max="11743" width="9.33203125" style="1" customWidth="1"/>
    <col min="11744" max="11746" width="8.6640625" style="1"/>
    <col min="11747" max="11747" width="0" style="1" hidden="1" customWidth="1"/>
    <col min="11748" max="11994" width="8.6640625" style="1"/>
    <col min="11995" max="11995" width="41.33203125" style="1" customWidth="1"/>
    <col min="11996" max="11996" width="5.44140625" style="1" customWidth="1"/>
    <col min="11997" max="11999" width="9.33203125" style="1" customWidth="1"/>
    <col min="12000" max="12002" width="8.6640625" style="1"/>
    <col min="12003" max="12003" width="0" style="1" hidden="1" customWidth="1"/>
    <col min="12004" max="12250" width="8.6640625" style="1"/>
    <col min="12251" max="12251" width="41.33203125" style="1" customWidth="1"/>
    <col min="12252" max="12252" width="5.44140625" style="1" customWidth="1"/>
    <col min="12253" max="12255" width="9.33203125" style="1" customWidth="1"/>
    <col min="12256" max="12258" width="8.6640625" style="1"/>
    <col min="12259" max="12259" width="0" style="1" hidden="1" customWidth="1"/>
    <col min="12260" max="12506" width="8.6640625" style="1"/>
    <col min="12507" max="12507" width="41.33203125" style="1" customWidth="1"/>
    <col min="12508" max="12508" width="5.44140625" style="1" customWidth="1"/>
    <col min="12509" max="12511" width="9.33203125" style="1" customWidth="1"/>
    <col min="12512" max="12514" width="8.6640625" style="1"/>
    <col min="12515" max="12515" width="0" style="1" hidden="1" customWidth="1"/>
    <col min="12516" max="12762" width="8.6640625" style="1"/>
    <col min="12763" max="12763" width="41.33203125" style="1" customWidth="1"/>
    <col min="12764" max="12764" width="5.44140625" style="1" customWidth="1"/>
    <col min="12765" max="12767" width="9.33203125" style="1" customWidth="1"/>
    <col min="12768" max="12770" width="8.6640625" style="1"/>
    <col min="12771" max="12771" width="0" style="1" hidden="1" customWidth="1"/>
    <col min="12772" max="13018" width="8.6640625" style="1"/>
    <col min="13019" max="13019" width="41.33203125" style="1" customWidth="1"/>
    <col min="13020" max="13020" width="5.44140625" style="1" customWidth="1"/>
    <col min="13021" max="13023" width="9.33203125" style="1" customWidth="1"/>
    <col min="13024" max="13026" width="8.6640625" style="1"/>
    <col min="13027" max="13027" width="0" style="1" hidden="1" customWidth="1"/>
    <col min="13028" max="13274" width="8.6640625" style="1"/>
    <col min="13275" max="13275" width="41.33203125" style="1" customWidth="1"/>
    <col min="13276" max="13276" width="5.44140625" style="1" customWidth="1"/>
    <col min="13277" max="13279" width="9.33203125" style="1" customWidth="1"/>
    <col min="13280" max="13282" width="8.6640625" style="1"/>
    <col min="13283" max="13283" width="0" style="1" hidden="1" customWidth="1"/>
    <col min="13284" max="13530" width="8.6640625" style="1"/>
    <col min="13531" max="13531" width="41.33203125" style="1" customWidth="1"/>
    <col min="13532" max="13532" width="5.44140625" style="1" customWidth="1"/>
    <col min="13533" max="13535" width="9.33203125" style="1" customWidth="1"/>
    <col min="13536" max="13538" width="8.6640625" style="1"/>
    <col min="13539" max="13539" width="0" style="1" hidden="1" customWidth="1"/>
    <col min="13540" max="13786" width="8.6640625" style="1"/>
    <col min="13787" max="13787" width="41.33203125" style="1" customWidth="1"/>
    <col min="13788" max="13788" width="5.44140625" style="1" customWidth="1"/>
    <col min="13789" max="13791" width="9.33203125" style="1" customWidth="1"/>
    <col min="13792" max="13794" width="8.6640625" style="1"/>
    <col min="13795" max="13795" width="0" style="1" hidden="1" customWidth="1"/>
    <col min="13796" max="14042" width="8.6640625" style="1"/>
    <col min="14043" max="14043" width="41.33203125" style="1" customWidth="1"/>
    <col min="14044" max="14044" width="5.44140625" style="1" customWidth="1"/>
    <col min="14045" max="14047" width="9.33203125" style="1" customWidth="1"/>
    <col min="14048" max="14050" width="8.6640625" style="1"/>
    <col min="14051" max="14051" width="0" style="1" hidden="1" customWidth="1"/>
    <col min="14052" max="14298" width="8.6640625" style="1"/>
    <col min="14299" max="14299" width="41.33203125" style="1" customWidth="1"/>
    <col min="14300" max="14300" width="5.44140625" style="1" customWidth="1"/>
    <col min="14301" max="14303" width="9.33203125" style="1" customWidth="1"/>
    <col min="14304" max="14306" width="8.6640625" style="1"/>
    <col min="14307" max="14307" width="0" style="1" hidden="1" customWidth="1"/>
    <col min="14308" max="14554" width="8.6640625" style="1"/>
    <col min="14555" max="14555" width="41.33203125" style="1" customWidth="1"/>
    <col min="14556" max="14556" width="5.44140625" style="1" customWidth="1"/>
    <col min="14557" max="14559" width="9.33203125" style="1" customWidth="1"/>
    <col min="14560" max="14562" width="8.6640625" style="1"/>
    <col min="14563" max="14563" width="0" style="1" hidden="1" customWidth="1"/>
    <col min="14564" max="14810" width="8.6640625" style="1"/>
    <col min="14811" max="14811" width="41.33203125" style="1" customWidth="1"/>
    <col min="14812" max="14812" width="5.44140625" style="1" customWidth="1"/>
    <col min="14813" max="14815" width="9.33203125" style="1" customWidth="1"/>
    <col min="14816" max="14818" width="8.6640625" style="1"/>
    <col min="14819" max="14819" width="0" style="1" hidden="1" customWidth="1"/>
    <col min="14820" max="15066" width="8.6640625" style="1"/>
    <col min="15067" max="15067" width="41.33203125" style="1" customWidth="1"/>
    <col min="15068" max="15068" width="5.44140625" style="1" customWidth="1"/>
    <col min="15069" max="15071" width="9.33203125" style="1" customWidth="1"/>
    <col min="15072" max="15074" width="8.6640625" style="1"/>
    <col min="15075" max="15075" width="0" style="1" hidden="1" customWidth="1"/>
    <col min="15076" max="15322" width="8.6640625" style="1"/>
    <col min="15323" max="15323" width="41.33203125" style="1" customWidth="1"/>
    <col min="15324" max="15324" width="5.44140625" style="1" customWidth="1"/>
    <col min="15325" max="15327" width="9.33203125" style="1" customWidth="1"/>
    <col min="15328" max="15330" width="8.6640625" style="1"/>
    <col min="15331" max="15331" width="0" style="1" hidden="1" customWidth="1"/>
    <col min="15332" max="15578" width="8.6640625" style="1"/>
    <col min="15579" max="15579" width="41.33203125" style="1" customWidth="1"/>
    <col min="15580" max="15580" width="5.44140625" style="1" customWidth="1"/>
    <col min="15581" max="15583" width="9.33203125" style="1" customWidth="1"/>
    <col min="15584" max="15586" width="8.6640625" style="1"/>
    <col min="15587" max="15587" width="0" style="1" hidden="1" customWidth="1"/>
    <col min="15588" max="15834" width="8.6640625" style="1"/>
    <col min="15835" max="15835" width="41.33203125" style="1" customWidth="1"/>
    <col min="15836" max="15836" width="5.44140625" style="1" customWidth="1"/>
    <col min="15837" max="15839" width="9.33203125" style="1" customWidth="1"/>
    <col min="15840" max="15842" width="8.6640625" style="1"/>
    <col min="15843" max="15843" width="0" style="1" hidden="1" customWidth="1"/>
    <col min="15844" max="16090" width="8.6640625" style="1"/>
    <col min="16091" max="16091" width="41.33203125" style="1" customWidth="1"/>
    <col min="16092" max="16092" width="5.44140625" style="1" customWidth="1"/>
    <col min="16093" max="16095" width="9.33203125" style="1" customWidth="1"/>
    <col min="16096" max="16098" width="8.6640625" style="1"/>
    <col min="16099" max="16099" width="0" style="1" hidden="1" customWidth="1"/>
    <col min="16100" max="16384" width="8.6640625" style="1"/>
  </cols>
  <sheetData>
    <row r="1" spans="1:10" ht="14.1" customHeight="1" x14ac:dyDescent="0.3">
      <c r="A1" s="52" t="s">
        <v>60</v>
      </c>
    </row>
    <row r="2" spans="1:10" ht="14.1" customHeight="1" x14ac:dyDescent="0.25">
      <c r="A2" s="2" t="s">
        <v>78</v>
      </c>
    </row>
    <row r="3" spans="1:10" ht="14.1" customHeight="1" x14ac:dyDescent="0.25">
      <c r="A3" s="2"/>
    </row>
    <row r="4" spans="1:10" ht="14.1" customHeight="1" x14ac:dyDescent="0.2">
      <c r="A4" s="36" t="s">
        <v>66</v>
      </c>
      <c r="B4" s="37" t="s">
        <v>61</v>
      </c>
      <c r="C4" s="37" t="s">
        <v>63</v>
      </c>
      <c r="D4" s="37" t="s">
        <v>67</v>
      </c>
      <c r="E4" s="37" t="s">
        <v>68</v>
      </c>
      <c r="F4" s="37" t="s">
        <v>72</v>
      </c>
      <c r="G4" s="37" t="s">
        <v>73</v>
      </c>
      <c r="H4" s="37" t="s">
        <v>95</v>
      </c>
      <c r="I4" s="37" t="s">
        <v>98</v>
      </c>
      <c r="J4" s="37" t="s">
        <v>99</v>
      </c>
    </row>
    <row r="5" spans="1:10" ht="14.1" customHeight="1" x14ac:dyDescent="0.2">
      <c r="A5" s="4" t="s">
        <v>75</v>
      </c>
      <c r="B5" s="29">
        <v>281.89999999999998</v>
      </c>
      <c r="C5" s="29">
        <v>192.6</v>
      </c>
      <c r="D5" s="29">
        <v>199.59999999999997</v>
      </c>
      <c r="E5" s="29">
        <f>F5-D5-C5-B5</f>
        <v>123.79999999999995</v>
      </c>
      <c r="F5" s="58">
        <v>797.9</v>
      </c>
      <c r="G5" s="29">
        <v>172.7</v>
      </c>
      <c r="H5" s="29">
        <v>296.3</v>
      </c>
      <c r="I5" s="29">
        <v>73.2</v>
      </c>
      <c r="J5" s="29">
        <f>SUM(G5:I5)</f>
        <v>542.20000000000005</v>
      </c>
    </row>
    <row r="6" spans="1:10" s="2" customFormat="1" ht="14.1" customHeight="1" x14ac:dyDescent="0.25">
      <c r="A6" s="5" t="s">
        <v>0</v>
      </c>
      <c r="B6" s="29">
        <v>-99.8</v>
      </c>
      <c r="C6" s="29">
        <v>-93.6</v>
      </c>
      <c r="D6" s="29">
        <v>-103.6</v>
      </c>
      <c r="E6" s="29">
        <f t="shared" ref="E6:E21" si="0">F6-D6-C6-B6</f>
        <v>-86.700000000000031</v>
      </c>
      <c r="F6" s="58">
        <v>-383.7</v>
      </c>
      <c r="G6" s="29">
        <v>-61.4</v>
      </c>
      <c r="H6" s="29">
        <v>-155.69999999999999</v>
      </c>
      <c r="I6" s="29">
        <v>-26.3</v>
      </c>
      <c r="J6" s="29">
        <f>SUM(G6:I6)</f>
        <v>-243.4</v>
      </c>
    </row>
    <row r="7" spans="1:10" s="2" customFormat="1" ht="14.1" customHeight="1" x14ac:dyDescent="0.25">
      <c r="A7" s="6" t="s">
        <v>74</v>
      </c>
      <c r="B7" s="30">
        <f>SUM(B5:B6)</f>
        <v>182.09999999999997</v>
      </c>
      <c r="C7" s="30">
        <f>SUM(C5:C6)</f>
        <v>99</v>
      </c>
      <c r="D7" s="30">
        <f>SUM(D5:D6)</f>
        <v>95.999999999999972</v>
      </c>
      <c r="E7" s="30">
        <f t="shared" si="0"/>
        <v>37.10000000000008</v>
      </c>
      <c r="F7" s="59">
        <v>414.2</v>
      </c>
      <c r="G7" s="30">
        <f>SUM(G5:G6)</f>
        <v>111.29999999999998</v>
      </c>
      <c r="H7" s="30">
        <f>SUM(H5:H6)</f>
        <v>140.60000000000002</v>
      </c>
      <c r="I7" s="30">
        <f>SUM(I5:I6)</f>
        <v>46.900000000000006</v>
      </c>
      <c r="J7" s="30">
        <f>SUM(J5:J6)</f>
        <v>298.80000000000007</v>
      </c>
    </row>
    <row r="8" spans="1:10" ht="14.1" customHeight="1" x14ac:dyDescent="0.2">
      <c r="A8" s="7"/>
      <c r="B8" s="31"/>
      <c r="C8" s="31"/>
      <c r="D8" s="31"/>
      <c r="E8" s="31"/>
      <c r="F8" s="60"/>
      <c r="G8" s="31"/>
      <c r="H8" s="31"/>
      <c r="I8" s="31"/>
      <c r="J8" s="31"/>
    </row>
    <row r="9" spans="1:10" s="2" customFormat="1" ht="14.1" customHeight="1" x14ac:dyDescent="0.25">
      <c r="A9" s="5" t="s">
        <v>32</v>
      </c>
      <c r="B9" s="29">
        <v>-64</v>
      </c>
      <c r="C9" s="29">
        <v>-46.1</v>
      </c>
      <c r="D9" s="29">
        <v>-51.7</v>
      </c>
      <c r="E9" s="29">
        <f t="shared" si="0"/>
        <v>-35.900000000000006</v>
      </c>
      <c r="F9" s="58">
        <v>-197.7</v>
      </c>
      <c r="G9" s="29">
        <v>-48.9</v>
      </c>
      <c r="H9" s="29">
        <v>-70.099999999999994</v>
      </c>
      <c r="I9" s="29">
        <v>-26</v>
      </c>
      <c r="J9" s="29">
        <f>SUM(G9:I9)</f>
        <v>-145</v>
      </c>
    </row>
    <row r="10" spans="1:10" ht="14.1" customHeight="1" x14ac:dyDescent="0.2">
      <c r="A10" s="5" t="s">
        <v>1</v>
      </c>
      <c r="B10" s="46">
        <v>0</v>
      </c>
      <c r="C10" s="46">
        <v>0</v>
      </c>
      <c r="D10" s="46">
        <v>0</v>
      </c>
      <c r="E10" s="46">
        <f t="shared" si="0"/>
        <v>0</v>
      </c>
      <c r="F10" s="58">
        <v>0</v>
      </c>
      <c r="G10" s="46"/>
      <c r="H10" s="46"/>
      <c r="I10" s="46"/>
      <c r="J10" s="46"/>
    </row>
    <row r="11" spans="1:10" ht="14.1" customHeight="1" x14ac:dyDescent="0.2">
      <c r="A11" s="6" t="s">
        <v>2</v>
      </c>
      <c r="B11" s="30">
        <f>B7+B9</f>
        <v>118.09999999999997</v>
      </c>
      <c r="C11" s="30">
        <f>C7+C9</f>
        <v>52.9</v>
      </c>
      <c r="D11" s="30">
        <f>D7+D9</f>
        <v>44.299999999999969</v>
      </c>
      <c r="E11" s="30">
        <f t="shared" si="0"/>
        <v>1.2000000000000739</v>
      </c>
      <c r="F11" s="59">
        <v>216.5</v>
      </c>
      <c r="G11" s="30">
        <f>G7+G9</f>
        <v>62.399999999999984</v>
      </c>
      <c r="H11" s="30">
        <f>H7+H9</f>
        <v>70.500000000000028</v>
      </c>
      <c r="I11" s="30">
        <f>I7+I9</f>
        <v>20.900000000000006</v>
      </c>
      <c r="J11" s="30">
        <f>J7+J9</f>
        <v>153.80000000000007</v>
      </c>
    </row>
    <row r="12" spans="1:10" ht="14.1" customHeight="1" x14ac:dyDescent="0.2">
      <c r="A12" s="9"/>
      <c r="B12" s="32"/>
      <c r="C12" s="32"/>
      <c r="D12" s="32"/>
      <c r="E12" s="32"/>
      <c r="F12" s="61"/>
      <c r="G12" s="32"/>
      <c r="H12" s="32"/>
      <c r="I12" s="32"/>
      <c r="J12" s="32"/>
    </row>
    <row r="13" spans="1:10" ht="14.1" customHeight="1" x14ac:dyDescent="0.2">
      <c r="A13" s="5" t="s">
        <v>3</v>
      </c>
      <c r="B13" s="29">
        <v>3.3</v>
      </c>
      <c r="C13" s="29">
        <v>3.7</v>
      </c>
      <c r="D13" s="29">
        <v>3</v>
      </c>
      <c r="E13" s="29">
        <f t="shared" si="0"/>
        <v>2.3000000000000007</v>
      </c>
      <c r="F13" s="58">
        <v>12.3</v>
      </c>
      <c r="G13" s="29">
        <v>2</v>
      </c>
      <c r="H13" s="29">
        <v>2.4</v>
      </c>
      <c r="I13" s="29">
        <v>2.4</v>
      </c>
      <c r="J13" s="29">
        <f t="shared" ref="J13:J15" si="1">SUM(G13:I13)</f>
        <v>6.8000000000000007</v>
      </c>
    </row>
    <row r="14" spans="1:10" ht="14.1" customHeight="1" x14ac:dyDescent="0.2">
      <c r="A14" s="5" t="s">
        <v>86</v>
      </c>
      <c r="B14" s="29">
        <v>-11.8</v>
      </c>
      <c r="C14" s="29">
        <v>-9.3000000000000007</v>
      </c>
      <c r="D14" s="29">
        <v>-6.4</v>
      </c>
      <c r="E14" s="29">
        <f t="shared" si="0"/>
        <v>-6.1000000000000014</v>
      </c>
      <c r="F14" s="58">
        <v>-33.6</v>
      </c>
      <c r="G14" s="29">
        <v>-7.6</v>
      </c>
      <c r="H14" s="29">
        <v>-9.6</v>
      </c>
      <c r="I14" s="29">
        <v>-5.5</v>
      </c>
      <c r="J14" s="29">
        <f t="shared" si="1"/>
        <v>-22.7</v>
      </c>
    </row>
    <row r="15" spans="1:10" ht="14.1" customHeight="1" x14ac:dyDescent="0.2">
      <c r="A15" s="5" t="s">
        <v>87</v>
      </c>
      <c r="B15" s="29">
        <v>-0.60000000000000009</v>
      </c>
      <c r="C15" s="29">
        <v>0.5</v>
      </c>
      <c r="D15" s="29">
        <v>-5.4</v>
      </c>
      <c r="E15" s="29">
        <f t="shared" si="0"/>
        <v>-1.9999999999999996</v>
      </c>
      <c r="F15" s="58">
        <v>-7.5</v>
      </c>
      <c r="G15" s="29">
        <v>-2.4</v>
      </c>
      <c r="H15" s="29">
        <v>0.7</v>
      </c>
      <c r="I15" s="29">
        <v>3.1</v>
      </c>
      <c r="J15" s="29">
        <f t="shared" si="1"/>
        <v>1.4000000000000001</v>
      </c>
    </row>
    <row r="16" spans="1:10" ht="14.1" customHeight="1" x14ac:dyDescent="0.2">
      <c r="A16" s="6" t="s">
        <v>57</v>
      </c>
      <c r="B16" s="33">
        <f>SUM(B13:B15)</f>
        <v>-9.1</v>
      </c>
      <c r="C16" s="33">
        <f>SUM(C13:C15)</f>
        <v>-5.1000000000000005</v>
      </c>
      <c r="D16" s="33">
        <f>SUM(D13:D15)</f>
        <v>-8.8000000000000007</v>
      </c>
      <c r="E16" s="33">
        <f t="shared" si="0"/>
        <v>-5.7999999999999989</v>
      </c>
      <c r="F16" s="62">
        <v>-28.8</v>
      </c>
      <c r="G16" s="33">
        <f>SUM(G13:G15)</f>
        <v>-8</v>
      </c>
      <c r="H16" s="33">
        <f>SUM(H13:H15)</f>
        <v>-6.4999999999999991</v>
      </c>
      <c r="I16" s="33">
        <f>SUM(I13:I15)</f>
        <v>0</v>
      </c>
      <c r="J16" s="33">
        <f>SUM(J13:J15)</f>
        <v>-14.499999999999998</v>
      </c>
    </row>
    <row r="17" spans="1:10" ht="14.1" customHeight="1" x14ac:dyDescent="0.2">
      <c r="A17" s="10"/>
      <c r="B17" s="34"/>
      <c r="C17" s="34"/>
      <c r="D17" s="34"/>
      <c r="E17" s="34"/>
      <c r="F17" s="63"/>
      <c r="G17" s="34"/>
      <c r="H17" s="34"/>
      <c r="I17" s="34"/>
      <c r="J17" s="34"/>
    </row>
    <row r="18" spans="1:10" ht="14.1" customHeight="1" x14ac:dyDescent="0.2">
      <c r="A18" s="6" t="s">
        <v>4</v>
      </c>
      <c r="B18" s="33">
        <f>B11+B16</f>
        <v>108.99999999999997</v>
      </c>
      <c r="C18" s="33">
        <f>C11+C16</f>
        <v>47.8</v>
      </c>
      <c r="D18" s="33">
        <f>D11+D16</f>
        <v>35.499999999999972</v>
      </c>
      <c r="E18" s="33">
        <f t="shared" si="0"/>
        <v>-4.5999999999999517</v>
      </c>
      <c r="F18" s="62">
        <v>187.7</v>
      </c>
      <c r="G18" s="33">
        <f>G11+G16</f>
        <v>54.399999999999984</v>
      </c>
      <c r="H18" s="33">
        <f>H11+H16</f>
        <v>64.000000000000028</v>
      </c>
      <c r="I18" s="33">
        <f>I11+I16</f>
        <v>20.900000000000006</v>
      </c>
      <c r="J18" s="33">
        <f>J11+J16</f>
        <v>139.30000000000007</v>
      </c>
    </row>
    <row r="19" spans="1:10" ht="14.1" customHeight="1" x14ac:dyDescent="0.2">
      <c r="A19" s="11"/>
      <c r="B19" s="31"/>
      <c r="C19" s="31"/>
      <c r="D19" s="31"/>
      <c r="E19" s="31"/>
      <c r="F19" s="60"/>
      <c r="G19" s="31"/>
      <c r="H19" s="31"/>
      <c r="I19" s="31"/>
      <c r="J19" s="31"/>
    </row>
    <row r="20" spans="1:10" ht="14.1" customHeight="1" x14ac:dyDescent="0.2">
      <c r="A20" s="5" t="s">
        <v>5</v>
      </c>
      <c r="B20" s="29">
        <v>-26</v>
      </c>
      <c r="C20" s="29">
        <v>-21.1</v>
      </c>
      <c r="D20" s="29">
        <v>-15.4</v>
      </c>
      <c r="E20" s="29">
        <f t="shared" si="0"/>
        <v>7.8999999999999986</v>
      </c>
      <c r="F20" s="58">
        <v>-54.6</v>
      </c>
      <c r="G20" s="29">
        <v>-21.8</v>
      </c>
      <c r="H20" s="29">
        <v>-20.100000000000001</v>
      </c>
      <c r="I20" s="29">
        <v>-21.6</v>
      </c>
      <c r="J20" s="29">
        <f>SUM(G20:I20)</f>
        <v>-63.500000000000007</v>
      </c>
    </row>
    <row r="21" spans="1:10" ht="14.1" customHeight="1" x14ac:dyDescent="0.2">
      <c r="A21" s="6" t="s">
        <v>6</v>
      </c>
      <c r="B21" s="30">
        <f>B18+B20</f>
        <v>82.999999999999972</v>
      </c>
      <c r="C21" s="30">
        <f>C18+C20</f>
        <v>26.699999999999996</v>
      </c>
      <c r="D21" s="30">
        <f>D18+D20</f>
        <v>20.099999999999973</v>
      </c>
      <c r="E21" s="30">
        <f t="shared" si="0"/>
        <v>3.3000000000000682</v>
      </c>
      <c r="F21" s="59">
        <v>133.1</v>
      </c>
      <c r="G21" s="30">
        <f>G18+G20</f>
        <v>32.59999999999998</v>
      </c>
      <c r="H21" s="30">
        <f>H18+H20</f>
        <v>43.900000000000027</v>
      </c>
      <c r="I21" s="30">
        <f>I18+I20</f>
        <v>-0.69999999999999574</v>
      </c>
      <c r="J21" s="30">
        <f>J18+J20</f>
        <v>75.800000000000068</v>
      </c>
    </row>
    <row r="22" spans="1:10" ht="14.1" customHeight="1" x14ac:dyDescent="0.2">
      <c r="A22" s="11"/>
      <c r="B22" s="35"/>
      <c r="C22" s="35"/>
      <c r="D22" s="35"/>
      <c r="E22" s="35"/>
      <c r="F22" s="64"/>
      <c r="G22" s="35"/>
      <c r="H22" s="35"/>
      <c r="I22" s="35"/>
      <c r="J22" s="35"/>
    </row>
    <row r="23" spans="1:10" ht="14.1" customHeight="1" x14ac:dyDescent="0.2">
      <c r="A23" s="5" t="s">
        <v>58</v>
      </c>
      <c r="B23" s="21">
        <v>0.32</v>
      </c>
      <c r="C23" s="21">
        <v>0.11</v>
      </c>
      <c r="D23" s="21">
        <v>7.0000000000000007E-2</v>
      </c>
      <c r="E23" s="21">
        <v>2.0000000000000018E-2</v>
      </c>
      <c r="F23" s="65">
        <v>0.52</v>
      </c>
      <c r="G23" s="21">
        <v>0.13</v>
      </c>
      <c r="H23" s="21">
        <v>0.17</v>
      </c>
      <c r="I23" s="21">
        <v>-0.01</v>
      </c>
      <c r="J23" s="72">
        <f>SUM(G23:I23)</f>
        <v>0.29000000000000004</v>
      </c>
    </row>
    <row r="24" spans="1:10" ht="14.1" customHeight="1" x14ac:dyDescent="0.2">
      <c r="A24" s="5" t="s">
        <v>59</v>
      </c>
      <c r="B24" s="21">
        <v>0.32</v>
      </c>
      <c r="C24" s="21">
        <v>0.11</v>
      </c>
      <c r="D24" s="21">
        <v>7.0000000000000007E-2</v>
      </c>
      <c r="E24" s="21">
        <v>1.0000000000000009E-2</v>
      </c>
      <c r="F24" s="65">
        <v>0.51</v>
      </c>
      <c r="G24" s="21">
        <v>0.13</v>
      </c>
      <c r="H24" s="21">
        <v>0.16</v>
      </c>
      <c r="I24" s="21">
        <v>0</v>
      </c>
      <c r="J24" s="72">
        <f>SUM(G24:I24)</f>
        <v>0.29000000000000004</v>
      </c>
    </row>
    <row r="25" spans="1:10" ht="14.1" customHeight="1" x14ac:dyDescent="0.2">
      <c r="A25" s="3"/>
      <c r="F25" s="68"/>
    </row>
    <row r="26" spans="1:10" ht="14.1" customHeight="1" x14ac:dyDescent="0.2">
      <c r="A26" s="3"/>
      <c r="F26" s="68"/>
    </row>
    <row r="27" spans="1:10" ht="14.1" customHeight="1" x14ac:dyDescent="0.2">
      <c r="A27" s="40"/>
      <c r="F27" s="68"/>
    </row>
    <row r="28" spans="1:10" ht="14.1" customHeight="1" x14ac:dyDescent="0.25">
      <c r="A28" s="2" t="s">
        <v>142</v>
      </c>
      <c r="F28" s="68"/>
    </row>
    <row r="29" spans="1:10" ht="14.1" customHeight="1" x14ac:dyDescent="0.2">
      <c r="A29" s="11" t="s">
        <v>81</v>
      </c>
      <c r="B29" s="70">
        <f t="shared" ref="B29:F29" si="2">B21</f>
        <v>82.999999999999972</v>
      </c>
      <c r="C29" s="70">
        <f t="shared" si="2"/>
        <v>26.699999999999996</v>
      </c>
      <c r="D29" s="70">
        <f t="shared" si="2"/>
        <v>20.099999999999973</v>
      </c>
      <c r="E29" s="70">
        <f t="shared" si="2"/>
        <v>3.3000000000000682</v>
      </c>
      <c r="F29" s="69">
        <f t="shared" si="2"/>
        <v>133.1</v>
      </c>
      <c r="G29" s="70">
        <f>G21</f>
        <v>32.59999999999998</v>
      </c>
      <c r="H29" s="70">
        <f>H21</f>
        <v>43.900000000000027</v>
      </c>
      <c r="I29" s="70">
        <f>I21</f>
        <v>-0.69999999999999574</v>
      </c>
      <c r="J29" s="70">
        <f>J21</f>
        <v>75.800000000000068</v>
      </c>
    </row>
    <row r="30" spans="1:10" ht="14.1" customHeight="1" x14ac:dyDescent="0.3">
      <c r="A30" s="48"/>
      <c r="F30" s="68"/>
    </row>
    <row r="31" spans="1:10" ht="14.1" customHeight="1" x14ac:dyDescent="0.2">
      <c r="A31" s="67" t="s">
        <v>82</v>
      </c>
      <c r="F31" s="68"/>
    </row>
    <row r="32" spans="1:10" ht="14.1" customHeight="1" x14ac:dyDescent="0.2">
      <c r="A32" s="5" t="s">
        <v>83</v>
      </c>
      <c r="B32" s="29">
        <v>-4.8</v>
      </c>
      <c r="C32" s="29">
        <v>-1.3</v>
      </c>
      <c r="D32" s="29">
        <v>0.8</v>
      </c>
      <c r="E32" s="29">
        <v>9.5</v>
      </c>
      <c r="F32" s="58">
        <v>4.2</v>
      </c>
      <c r="G32" s="29">
        <v>5</v>
      </c>
      <c r="H32" s="29">
        <v>-2.9</v>
      </c>
      <c r="I32" s="29">
        <v>-11.6</v>
      </c>
      <c r="J32" s="29">
        <f>SUM(G32:I32)</f>
        <v>-9.5</v>
      </c>
    </row>
    <row r="33" spans="1:10" ht="14.1" customHeight="1" x14ac:dyDescent="0.3">
      <c r="A33" s="55" t="s">
        <v>84</v>
      </c>
      <c r="B33" s="8">
        <v>0</v>
      </c>
      <c r="C33" s="8">
        <v>0</v>
      </c>
      <c r="D33" s="8">
        <v>0</v>
      </c>
      <c r="E33" s="8">
        <v>0</v>
      </c>
      <c r="F33" s="58">
        <v>0</v>
      </c>
      <c r="G33" s="29">
        <v>74.7</v>
      </c>
      <c r="H33" s="8">
        <v>0</v>
      </c>
      <c r="I33" s="8">
        <v>0</v>
      </c>
      <c r="J33" s="29">
        <f>SUM(G33:I33)</f>
        <v>74.7</v>
      </c>
    </row>
    <row r="34" spans="1:10" ht="14.1" customHeight="1" x14ac:dyDescent="0.2">
      <c r="A34" s="6" t="s">
        <v>93</v>
      </c>
      <c r="B34" s="33">
        <f t="shared" ref="B34:E34" si="3">SUM(B32:B33)</f>
        <v>-4.8</v>
      </c>
      <c r="C34" s="33">
        <f t="shared" si="3"/>
        <v>-1.3</v>
      </c>
      <c r="D34" s="33">
        <f t="shared" si="3"/>
        <v>0.8</v>
      </c>
      <c r="E34" s="33">
        <f t="shared" si="3"/>
        <v>9.5</v>
      </c>
      <c r="F34" s="62">
        <f>SUM(F32:F33)</f>
        <v>4.2</v>
      </c>
      <c r="G34" s="33">
        <f>SUM(G32:G33)</f>
        <v>79.7</v>
      </c>
      <c r="H34" s="33">
        <f>SUM(H32:H33)</f>
        <v>-2.9</v>
      </c>
      <c r="I34" s="33">
        <f>SUM(I32:I33)</f>
        <v>-11.6</v>
      </c>
      <c r="J34" s="33">
        <f>SUM(J32:J33)</f>
        <v>65.2</v>
      </c>
    </row>
    <row r="35" spans="1:10" ht="14.1" customHeight="1" x14ac:dyDescent="0.2">
      <c r="A35" s="11"/>
      <c r="B35" s="31"/>
      <c r="C35" s="31"/>
      <c r="D35" s="31"/>
      <c r="E35" s="31"/>
      <c r="F35" s="60"/>
      <c r="G35" s="31"/>
      <c r="H35" s="31"/>
      <c r="I35" s="31"/>
      <c r="J35" s="31"/>
    </row>
    <row r="36" spans="1:10" ht="14.1" customHeight="1" x14ac:dyDescent="0.2">
      <c r="A36" s="4" t="s">
        <v>92</v>
      </c>
      <c r="B36" s="26">
        <v>0</v>
      </c>
      <c r="C36" s="26">
        <v>0</v>
      </c>
      <c r="D36" s="26">
        <v>0</v>
      </c>
      <c r="E36" s="26">
        <v>0</v>
      </c>
      <c r="F36" s="60">
        <v>0</v>
      </c>
      <c r="G36" s="71">
        <v>-85.9</v>
      </c>
      <c r="H36" s="71">
        <v>30.5</v>
      </c>
      <c r="I36" s="71">
        <v>-80.400000000000006</v>
      </c>
      <c r="J36" s="29">
        <f t="shared" ref="J36:J37" si="4">SUM(G36:I36)</f>
        <v>-135.80000000000001</v>
      </c>
    </row>
    <row r="37" spans="1:10" ht="14.1" customHeight="1" x14ac:dyDescent="0.2">
      <c r="A37" s="4" t="s">
        <v>96</v>
      </c>
      <c r="B37" s="26"/>
      <c r="C37" s="26"/>
      <c r="D37" s="26"/>
      <c r="E37" s="26"/>
      <c r="F37" s="60"/>
      <c r="G37" s="71"/>
      <c r="H37" s="71">
        <v>42.8</v>
      </c>
      <c r="I37" s="71">
        <v>27</v>
      </c>
      <c r="J37" s="29">
        <f t="shared" si="4"/>
        <v>69.8</v>
      </c>
    </row>
    <row r="38" spans="1:10" ht="14.1" customHeight="1" x14ac:dyDescent="0.2">
      <c r="A38" s="6" t="s">
        <v>94</v>
      </c>
      <c r="B38" s="27">
        <f t="shared" ref="B38:F38" si="5">SUM(B36)</f>
        <v>0</v>
      </c>
      <c r="C38" s="27">
        <f t="shared" si="5"/>
        <v>0</v>
      </c>
      <c r="D38" s="27">
        <f t="shared" si="5"/>
        <v>0</v>
      </c>
      <c r="E38" s="27">
        <f t="shared" si="5"/>
        <v>0</v>
      </c>
      <c r="F38" s="62">
        <f t="shared" si="5"/>
        <v>0</v>
      </c>
      <c r="G38" s="33">
        <f>SUM(G36:G37)</f>
        <v>-85.9</v>
      </c>
      <c r="H38" s="33">
        <f>SUM(H36:H37)</f>
        <v>73.3</v>
      </c>
      <c r="I38" s="33">
        <f>SUM(I36:I37)</f>
        <v>-53.400000000000006</v>
      </c>
      <c r="J38" s="33">
        <f>SUM(J36:J37)</f>
        <v>-66.000000000000014</v>
      </c>
    </row>
    <row r="39" spans="1:10" ht="14.1" customHeight="1" x14ac:dyDescent="0.2">
      <c r="A39" s="66"/>
      <c r="F39" s="68"/>
    </row>
    <row r="40" spans="1:10" ht="14.1" customHeight="1" x14ac:dyDescent="0.2">
      <c r="A40" s="6" t="s">
        <v>85</v>
      </c>
      <c r="B40" s="33">
        <f t="shared" ref="B40:F40" si="6">B29+B34+B38</f>
        <v>78.199999999999974</v>
      </c>
      <c r="C40" s="33">
        <f t="shared" si="6"/>
        <v>25.399999999999995</v>
      </c>
      <c r="D40" s="33">
        <f t="shared" si="6"/>
        <v>20.899999999999974</v>
      </c>
      <c r="E40" s="33">
        <f t="shared" si="6"/>
        <v>12.800000000000068</v>
      </c>
      <c r="F40" s="62">
        <f t="shared" si="6"/>
        <v>137.29999999999998</v>
      </c>
      <c r="G40" s="33">
        <f>G29+G34+G38</f>
        <v>26.399999999999977</v>
      </c>
      <c r="H40" s="33">
        <f>H29+H34+H38</f>
        <v>114.30000000000003</v>
      </c>
      <c r="I40" s="33">
        <f>I29+I34+I38</f>
        <v>-65.7</v>
      </c>
      <c r="J40" s="33">
        <f>J29+J34+J38</f>
        <v>75.000000000000043</v>
      </c>
    </row>
  </sheetData>
  <phoneticPr fontId="8" type="noConversion"/>
  <printOptions horizontalCentered="1"/>
  <pageMargins left="0.7" right="0.7" top="0.75" bottom="0.75" header="0.3" footer="0.3"/>
  <pageSetup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  <pageSetUpPr fitToPage="1"/>
  </sheetPr>
  <dimension ref="A1:U42"/>
  <sheetViews>
    <sheetView showGridLines="0" zoomScaleNormal="100" workbookViewId="0">
      <pane xSplit="1" ySplit="4" topLeftCell="B11" activePane="bottomRight" state="frozen"/>
      <selection pane="topRight" activeCell="B1" sqref="B1"/>
      <selection pane="bottomLeft" activeCell="A5" sqref="A5"/>
      <selection pane="bottomRight" activeCell="J27" sqref="J27"/>
    </sheetView>
  </sheetViews>
  <sheetFormatPr defaultColWidth="8.6640625" defaultRowHeight="14.1" customHeight="1" x14ac:dyDescent="0.25"/>
  <cols>
    <col min="1" max="1" width="37.6640625" style="13" bestFit="1" customWidth="1"/>
    <col min="2" max="5" width="8.6640625" style="13" customWidth="1"/>
    <col min="6" max="201" width="8.6640625" style="13"/>
    <col min="202" max="202" width="42" style="13" customWidth="1"/>
    <col min="203" max="203" width="6.44140625" style="13" customWidth="1"/>
    <col min="204" max="206" width="10.33203125" style="13" customWidth="1"/>
    <col min="207" max="207" width="0" style="13" hidden="1" customWidth="1"/>
    <col min="208" max="208" width="10.33203125" style="13" customWidth="1"/>
    <col min="209" max="457" width="8.6640625" style="13"/>
    <col min="458" max="458" width="42" style="13" customWidth="1"/>
    <col min="459" max="459" width="6.44140625" style="13" customWidth="1"/>
    <col min="460" max="462" width="10.33203125" style="13" customWidth="1"/>
    <col min="463" max="463" width="0" style="13" hidden="1" customWidth="1"/>
    <col min="464" max="464" width="10.33203125" style="13" customWidth="1"/>
    <col min="465" max="713" width="8.6640625" style="13"/>
    <col min="714" max="714" width="42" style="13" customWidth="1"/>
    <col min="715" max="715" width="6.44140625" style="13" customWidth="1"/>
    <col min="716" max="718" width="10.33203125" style="13" customWidth="1"/>
    <col min="719" max="719" width="0" style="13" hidden="1" customWidth="1"/>
    <col min="720" max="720" width="10.33203125" style="13" customWidth="1"/>
    <col min="721" max="969" width="8.6640625" style="13"/>
    <col min="970" max="970" width="42" style="13" customWidth="1"/>
    <col min="971" max="971" width="6.44140625" style="13" customWidth="1"/>
    <col min="972" max="974" width="10.33203125" style="13" customWidth="1"/>
    <col min="975" max="975" width="0" style="13" hidden="1" customWidth="1"/>
    <col min="976" max="976" width="10.33203125" style="13" customWidth="1"/>
    <col min="977" max="1225" width="8.6640625" style="13"/>
    <col min="1226" max="1226" width="42" style="13" customWidth="1"/>
    <col min="1227" max="1227" width="6.44140625" style="13" customWidth="1"/>
    <col min="1228" max="1230" width="10.33203125" style="13" customWidth="1"/>
    <col min="1231" max="1231" width="0" style="13" hidden="1" customWidth="1"/>
    <col min="1232" max="1232" width="10.33203125" style="13" customWidth="1"/>
    <col min="1233" max="1481" width="8.6640625" style="13"/>
    <col min="1482" max="1482" width="42" style="13" customWidth="1"/>
    <col min="1483" max="1483" width="6.44140625" style="13" customWidth="1"/>
    <col min="1484" max="1486" width="10.33203125" style="13" customWidth="1"/>
    <col min="1487" max="1487" width="0" style="13" hidden="1" customWidth="1"/>
    <col min="1488" max="1488" width="10.33203125" style="13" customWidth="1"/>
    <col min="1489" max="1737" width="8.6640625" style="13"/>
    <col min="1738" max="1738" width="42" style="13" customWidth="1"/>
    <col min="1739" max="1739" width="6.44140625" style="13" customWidth="1"/>
    <col min="1740" max="1742" width="10.33203125" style="13" customWidth="1"/>
    <col min="1743" max="1743" width="0" style="13" hidden="1" customWidth="1"/>
    <col min="1744" max="1744" width="10.33203125" style="13" customWidth="1"/>
    <col min="1745" max="1993" width="8.6640625" style="13"/>
    <col min="1994" max="1994" width="42" style="13" customWidth="1"/>
    <col min="1995" max="1995" width="6.44140625" style="13" customWidth="1"/>
    <col min="1996" max="1998" width="10.33203125" style="13" customWidth="1"/>
    <col min="1999" max="1999" width="0" style="13" hidden="1" customWidth="1"/>
    <col min="2000" max="2000" width="10.33203125" style="13" customWidth="1"/>
    <col min="2001" max="2249" width="8.6640625" style="13"/>
    <col min="2250" max="2250" width="42" style="13" customWidth="1"/>
    <col min="2251" max="2251" width="6.44140625" style="13" customWidth="1"/>
    <col min="2252" max="2254" width="10.33203125" style="13" customWidth="1"/>
    <col min="2255" max="2255" width="0" style="13" hidden="1" customWidth="1"/>
    <col min="2256" max="2256" width="10.33203125" style="13" customWidth="1"/>
    <col min="2257" max="2505" width="8.6640625" style="13"/>
    <col min="2506" max="2506" width="42" style="13" customWidth="1"/>
    <col min="2507" max="2507" width="6.44140625" style="13" customWidth="1"/>
    <col min="2508" max="2510" width="10.33203125" style="13" customWidth="1"/>
    <col min="2511" max="2511" width="0" style="13" hidden="1" customWidth="1"/>
    <col min="2512" max="2512" width="10.33203125" style="13" customWidth="1"/>
    <col min="2513" max="2761" width="8.6640625" style="13"/>
    <col min="2762" max="2762" width="42" style="13" customWidth="1"/>
    <col min="2763" max="2763" width="6.44140625" style="13" customWidth="1"/>
    <col min="2764" max="2766" width="10.33203125" style="13" customWidth="1"/>
    <col min="2767" max="2767" width="0" style="13" hidden="1" customWidth="1"/>
    <col min="2768" max="2768" width="10.33203125" style="13" customWidth="1"/>
    <col min="2769" max="3017" width="8.6640625" style="13"/>
    <col min="3018" max="3018" width="42" style="13" customWidth="1"/>
    <col min="3019" max="3019" width="6.44140625" style="13" customWidth="1"/>
    <col min="3020" max="3022" width="10.33203125" style="13" customWidth="1"/>
    <col min="3023" max="3023" width="0" style="13" hidden="1" customWidth="1"/>
    <col min="3024" max="3024" width="10.33203125" style="13" customWidth="1"/>
    <col min="3025" max="3273" width="8.6640625" style="13"/>
    <col min="3274" max="3274" width="42" style="13" customWidth="1"/>
    <col min="3275" max="3275" width="6.44140625" style="13" customWidth="1"/>
    <col min="3276" max="3278" width="10.33203125" style="13" customWidth="1"/>
    <col min="3279" max="3279" width="0" style="13" hidden="1" customWidth="1"/>
    <col min="3280" max="3280" width="10.33203125" style="13" customWidth="1"/>
    <col min="3281" max="3529" width="8.6640625" style="13"/>
    <col min="3530" max="3530" width="42" style="13" customWidth="1"/>
    <col min="3531" max="3531" width="6.44140625" style="13" customWidth="1"/>
    <col min="3532" max="3534" width="10.33203125" style="13" customWidth="1"/>
    <col min="3535" max="3535" width="0" style="13" hidden="1" customWidth="1"/>
    <col min="3536" max="3536" width="10.33203125" style="13" customWidth="1"/>
    <col min="3537" max="3785" width="8.6640625" style="13"/>
    <col min="3786" max="3786" width="42" style="13" customWidth="1"/>
    <col min="3787" max="3787" width="6.44140625" style="13" customWidth="1"/>
    <col min="3788" max="3790" width="10.33203125" style="13" customWidth="1"/>
    <col min="3791" max="3791" width="0" style="13" hidden="1" customWidth="1"/>
    <col min="3792" max="3792" width="10.33203125" style="13" customWidth="1"/>
    <col min="3793" max="4041" width="8.6640625" style="13"/>
    <col min="4042" max="4042" width="42" style="13" customWidth="1"/>
    <col min="4043" max="4043" width="6.44140625" style="13" customWidth="1"/>
    <col min="4044" max="4046" width="10.33203125" style="13" customWidth="1"/>
    <col min="4047" max="4047" width="0" style="13" hidden="1" customWidth="1"/>
    <col min="4048" max="4048" width="10.33203125" style="13" customWidth="1"/>
    <col min="4049" max="4297" width="8.6640625" style="13"/>
    <col min="4298" max="4298" width="42" style="13" customWidth="1"/>
    <col min="4299" max="4299" width="6.44140625" style="13" customWidth="1"/>
    <col min="4300" max="4302" width="10.33203125" style="13" customWidth="1"/>
    <col min="4303" max="4303" width="0" style="13" hidden="1" customWidth="1"/>
    <col min="4304" max="4304" width="10.33203125" style="13" customWidth="1"/>
    <col min="4305" max="4553" width="8.6640625" style="13"/>
    <col min="4554" max="4554" width="42" style="13" customWidth="1"/>
    <col min="4555" max="4555" width="6.44140625" style="13" customWidth="1"/>
    <col min="4556" max="4558" width="10.33203125" style="13" customWidth="1"/>
    <col min="4559" max="4559" width="0" style="13" hidden="1" customWidth="1"/>
    <col min="4560" max="4560" width="10.33203125" style="13" customWidth="1"/>
    <col min="4561" max="4809" width="8.6640625" style="13"/>
    <col min="4810" max="4810" width="42" style="13" customWidth="1"/>
    <col min="4811" max="4811" width="6.44140625" style="13" customWidth="1"/>
    <col min="4812" max="4814" width="10.33203125" style="13" customWidth="1"/>
    <col min="4815" max="4815" width="0" style="13" hidden="1" customWidth="1"/>
    <col min="4816" max="4816" width="10.33203125" style="13" customWidth="1"/>
    <col min="4817" max="5065" width="8.6640625" style="13"/>
    <col min="5066" max="5066" width="42" style="13" customWidth="1"/>
    <col min="5067" max="5067" width="6.44140625" style="13" customWidth="1"/>
    <col min="5068" max="5070" width="10.33203125" style="13" customWidth="1"/>
    <col min="5071" max="5071" width="0" style="13" hidden="1" customWidth="1"/>
    <col min="5072" max="5072" width="10.33203125" style="13" customWidth="1"/>
    <col min="5073" max="5321" width="8.6640625" style="13"/>
    <col min="5322" max="5322" width="42" style="13" customWidth="1"/>
    <col min="5323" max="5323" width="6.44140625" style="13" customWidth="1"/>
    <col min="5324" max="5326" width="10.33203125" style="13" customWidth="1"/>
    <col min="5327" max="5327" width="0" style="13" hidden="1" customWidth="1"/>
    <col min="5328" max="5328" width="10.33203125" style="13" customWidth="1"/>
    <col min="5329" max="5577" width="8.6640625" style="13"/>
    <col min="5578" max="5578" width="42" style="13" customWidth="1"/>
    <col min="5579" max="5579" width="6.44140625" style="13" customWidth="1"/>
    <col min="5580" max="5582" width="10.33203125" style="13" customWidth="1"/>
    <col min="5583" max="5583" width="0" style="13" hidden="1" customWidth="1"/>
    <col min="5584" max="5584" width="10.33203125" style="13" customWidth="1"/>
    <col min="5585" max="5833" width="8.6640625" style="13"/>
    <col min="5834" max="5834" width="42" style="13" customWidth="1"/>
    <col min="5835" max="5835" width="6.44140625" style="13" customWidth="1"/>
    <col min="5836" max="5838" width="10.33203125" style="13" customWidth="1"/>
    <col min="5839" max="5839" width="0" style="13" hidden="1" customWidth="1"/>
    <col min="5840" max="5840" width="10.33203125" style="13" customWidth="1"/>
    <col min="5841" max="6089" width="8.6640625" style="13"/>
    <col min="6090" max="6090" width="42" style="13" customWidth="1"/>
    <col min="6091" max="6091" width="6.44140625" style="13" customWidth="1"/>
    <col min="6092" max="6094" width="10.33203125" style="13" customWidth="1"/>
    <col min="6095" max="6095" width="0" style="13" hidden="1" customWidth="1"/>
    <col min="6096" max="6096" width="10.33203125" style="13" customWidth="1"/>
    <col min="6097" max="6345" width="8.6640625" style="13"/>
    <col min="6346" max="6346" width="42" style="13" customWidth="1"/>
    <col min="6347" max="6347" width="6.44140625" style="13" customWidth="1"/>
    <col min="6348" max="6350" width="10.33203125" style="13" customWidth="1"/>
    <col min="6351" max="6351" width="0" style="13" hidden="1" customWidth="1"/>
    <col min="6352" max="6352" width="10.33203125" style="13" customWidth="1"/>
    <col min="6353" max="6601" width="8.6640625" style="13"/>
    <col min="6602" max="6602" width="42" style="13" customWidth="1"/>
    <col min="6603" max="6603" width="6.44140625" style="13" customWidth="1"/>
    <col min="6604" max="6606" width="10.33203125" style="13" customWidth="1"/>
    <col min="6607" max="6607" width="0" style="13" hidden="1" customWidth="1"/>
    <col min="6608" max="6608" width="10.33203125" style="13" customWidth="1"/>
    <col min="6609" max="6857" width="8.6640625" style="13"/>
    <col min="6858" max="6858" width="42" style="13" customWidth="1"/>
    <col min="6859" max="6859" width="6.44140625" style="13" customWidth="1"/>
    <col min="6860" max="6862" width="10.33203125" style="13" customWidth="1"/>
    <col min="6863" max="6863" width="0" style="13" hidden="1" customWidth="1"/>
    <col min="6864" max="6864" width="10.33203125" style="13" customWidth="1"/>
    <col min="6865" max="7113" width="8.6640625" style="13"/>
    <col min="7114" max="7114" width="42" style="13" customWidth="1"/>
    <col min="7115" max="7115" width="6.44140625" style="13" customWidth="1"/>
    <col min="7116" max="7118" width="10.33203125" style="13" customWidth="1"/>
    <col min="7119" max="7119" width="0" style="13" hidden="1" customWidth="1"/>
    <col min="7120" max="7120" width="10.33203125" style="13" customWidth="1"/>
    <col min="7121" max="7369" width="8.6640625" style="13"/>
    <col min="7370" max="7370" width="42" style="13" customWidth="1"/>
    <col min="7371" max="7371" width="6.44140625" style="13" customWidth="1"/>
    <col min="7372" max="7374" width="10.33203125" style="13" customWidth="1"/>
    <col min="7375" max="7375" width="0" style="13" hidden="1" customWidth="1"/>
    <col min="7376" max="7376" width="10.33203125" style="13" customWidth="1"/>
    <col min="7377" max="7625" width="8.6640625" style="13"/>
    <col min="7626" max="7626" width="42" style="13" customWidth="1"/>
    <col min="7627" max="7627" width="6.44140625" style="13" customWidth="1"/>
    <col min="7628" max="7630" width="10.33203125" style="13" customWidth="1"/>
    <col min="7631" max="7631" width="0" style="13" hidden="1" customWidth="1"/>
    <col min="7632" max="7632" width="10.33203125" style="13" customWidth="1"/>
    <col min="7633" max="7881" width="8.6640625" style="13"/>
    <col min="7882" max="7882" width="42" style="13" customWidth="1"/>
    <col min="7883" max="7883" width="6.44140625" style="13" customWidth="1"/>
    <col min="7884" max="7886" width="10.33203125" style="13" customWidth="1"/>
    <col min="7887" max="7887" width="0" style="13" hidden="1" customWidth="1"/>
    <col min="7888" max="7888" width="10.33203125" style="13" customWidth="1"/>
    <col min="7889" max="8137" width="8.6640625" style="13"/>
    <col min="8138" max="8138" width="42" style="13" customWidth="1"/>
    <col min="8139" max="8139" width="6.44140625" style="13" customWidth="1"/>
    <col min="8140" max="8142" width="10.33203125" style="13" customWidth="1"/>
    <col min="8143" max="8143" width="0" style="13" hidden="1" customWidth="1"/>
    <col min="8144" max="8144" width="10.33203125" style="13" customWidth="1"/>
    <col min="8145" max="8393" width="8.6640625" style="13"/>
    <col min="8394" max="8394" width="42" style="13" customWidth="1"/>
    <col min="8395" max="8395" width="6.44140625" style="13" customWidth="1"/>
    <col min="8396" max="8398" width="10.33203125" style="13" customWidth="1"/>
    <col min="8399" max="8399" width="0" style="13" hidden="1" customWidth="1"/>
    <col min="8400" max="8400" width="10.33203125" style="13" customWidth="1"/>
    <col min="8401" max="8649" width="8.6640625" style="13"/>
    <col min="8650" max="8650" width="42" style="13" customWidth="1"/>
    <col min="8651" max="8651" width="6.44140625" style="13" customWidth="1"/>
    <col min="8652" max="8654" width="10.33203125" style="13" customWidth="1"/>
    <col min="8655" max="8655" width="0" style="13" hidden="1" customWidth="1"/>
    <col min="8656" max="8656" width="10.33203125" style="13" customWidth="1"/>
    <col min="8657" max="8905" width="8.6640625" style="13"/>
    <col min="8906" max="8906" width="42" style="13" customWidth="1"/>
    <col min="8907" max="8907" width="6.44140625" style="13" customWidth="1"/>
    <col min="8908" max="8910" width="10.33203125" style="13" customWidth="1"/>
    <col min="8911" max="8911" width="0" style="13" hidden="1" customWidth="1"/>
    <col min="8912" max="8912" width="10.33203125" style="13" customWidth="1"/>
    <col min="8913" max="9161" width="8.6640625" style="13"/>
    <col min="9162" max="9162" width="42" style="13" customWidth="1"/>
    <col min="9163" max="9163" width="6.44140625" style="13" customWidth="1"/>
    <col min="9164" max="9166" width="10.33203125" style="13" customWidth="1"/>
    <col min="9167" max="9167" width="0" style="13" hidden="1" customWidth="1"/>
    <col min="9168" max="9168" width="10.33203125" style="13" customWidth="1"/>
    <col min="9169" max="9417" width="8.6640625" style="13"/>
    <col min="9418" max="9418" width="42" style="13" customWidth="1"/>
    <col min="9419" max="9419" width="6.44140625" style="13" customWidth="1"/>
    <col min="9420" max="9422" width="10.33203125" style="13" customWidth="1"/>
    <col min="9423" max="9423" width="0" style="13" hidden="1" customWidth="1"/>
    <col min="9424" max="9424" width="10.33203125" style="13" customWidth="1"/>
    <col min="9425" max="9673" width="8.6640625" style="13"/>
    <col min="9674" max="9674" width="42" style="13" customWidth="1"/>
    <col min="9675" max="9675" width="6.44140625" style="13" customWidth="1"/>
    <col min="9676" max="9678" width="10.33203125" style="13" customWidth="1"/>
    <col min="9679" max="9679" width="0" style="13" hidden="1" customWidth="1"/>
    <col min="9680" max="9680" width="10.33203125" style="13" customWidth="1"/>
    <col min="9681" max="9929" width="8.6640625" style="13"/>
    <col min="9930" max="9930" width="42" style="13" customWidth="1"/>
    <col min="9931" max="9931" width="6.44140625" style="13" customWidth="1"/>
    <col min="9932" max="9934" width="10.33203125" style="13" customWidth="1"/>
    <col min="9935" max="9935" width="0" style="13" hidden="1" customWidth="1"/>
    <col min="9936" max="9936" width="10.33203125" style="13" customWidth="1"/>
    <col min="9937" max="10185" width="8.6640625" style="13"/>
    <col min="10186" max="10186" width="42" style="13" customWidth="1"/>
    <col min="10187" max="10187" width="6.44140625" style="13" customWidth="1"/>
    <col min="10188" max="10190" width="10.33203125" style="13" customWidth="1"/>
    <col min="10191" max="10191" width="0" style="13" hidden="1" customWidth="1"/>
    <col min="10192" max="10192" width="10.33203125" style="13" customWidth="1"/>
    <col min="10193" max="10441" width="8.6640625" style="13"/>
    <col min="10442" max="10442" width="42" style="13" customWidth="1"/>
    <col min="10443" max="10443" width="6.44140625" style="13" customWidth="1"/>
    <col min="10444" max="10446" width="10.33203125" style="13" customWidth="1"/>
    <col min="10447" max="10447" width="0" style="13" hidden="1" customWidth="1"/>
    <col min="10448" max="10448" width="10.33203125" style="13" customWidth="1"/>
    <col min="10449" max="10697" width="8.6640625" style="13"/>
    <col min="10698" max="10698" width="42" style="13" customWidth="1"/>
    <col min="10699" max="10699" width="6.44140625" style="13" customWidth="1"/>
    <col min="10700" max="10702" width="10.33203125" style="13" customWidth="1"/>
    <col min="10703" max="10703" width="0" style="13" hidden="1" customWidth="1"/>
    <col min="10704" max="10704" width="10.33203125" style="13" customWidth="1"/>
    <col min="10705" max="10953" width="8.6640625" style="13"/>
    <col min="10954" max="10954" width="42" style="13" customWidth="1"/>
    <col min="10955" max="10955" width="6.44140625" style="13" customWidth="1"/>
    <col min="10956" max="10958" width="10.33203125" style="13" customWidth="1"/>
    <col min="10959" max="10959" width="0" style="13" hidden="1" customWidth="1"/>
    <col min="10960" max="10960" width="10.33203125" style="13" customWidth="1"/>
    <col min="10961" max="11209" width="8.6640625" style="13"/>
    <col min="11210" max="11210" width="42" style="13" customWidth="1"/>
    <col min="11211" max="11211" width="6.44140625" style="13" customWidth="1"/>
    <col min="11212" max="11214" width="10.33203125" style="13" customWidth="1"/>
    <col min="11215" max="11215" width="0" style="13" hidden="1" customWidth="1"/>
    <col min="11216" max="11216" width="10.33203125" style="13" customWidth="1"/>
    <col min="11217" max="11465" width="8.6640625" style="13"/>
    <col min="11466" max="11466" width="42" style="13" customWidth="1"/>
    <col min="11467" max="11467" width="6.44140625" style="13" customWidth="1"/>
    <col min="11468" max="11470" width="10.33203125" style="13" customWidth="1"/>
    <col min="11471" max="11471" width="0" style="13" hidden="1" customWidth="1"/>
    <col min="11472" max="11472" width="10.33203125" style="13" customWidth="1"/>
    <col min="11473" max="11721" width="8.6640625" style="13"/>
    <col min="11722" max="11722" width="42" style="13" customWidth="1"/>
    <col min="11723" max="11723" width="6.44140625" style="13" customWidth="1"/>
    <col min="11724" max="11726" width="10.33203125" style="13" customWidth="1"/>
    <col min="11727" max="11727" width="0" style="13" hidden="1" customWidth="1"/>
    <col min="11728" max="11728" width="10.33203125" style="13" customWidth="1"/>
    <col min="11729" max="11977" width="8.6640625" style="13"/>
    <col min="11978" max="11978" width="42" style="13" customWidth="1"/>
    <col min="11979" max="11979" width="6.44140625" style="13" customWidth="1"/>
    <col min="11980" max="11982" width="10.33203125" style="13" customWidth="1"/>
    <col min="11983" max="11983" width="0" style="13" hidden="1" customWidth="1"/>
    <col min="11984" max="11984" width="10.33203125" style="13" customWidth="1"/>
    <col min="11985" max="12233" width="8.6640625" style="13"/>
    <col min="12234" max="12234" width="42" style="13" customWidth="1"/>
    <col min="12235" max="12235" width="6.44140625" style="13" customWidth="1"/>
    <col min="12236" max="12238" width="10.33203125" style="13" customWidth="1"/>
    <col min="12239" max="12239" width="0" style="13" hidden="1" customWidth="1"/>
    <col min="12240" max="12240" width="10.33203125" style="13" customWidth="1"/>
    <col min="12241" max="12489" width="8.6640625" style="13"/>
    <col min="12490" max="12490" width="42" style="13" customWidth="1"/>
    <col min="12491" max="12491" width="6.44140625" style="13" customWidth="1"/>
    <col min="12492" max="12494" width="10.33203125" style="13" customWidth="1"/>
    <col min="12495" max="12495" width="0" style="13" hidden="1" customWidth="1"/>
    <col min="12496" max="12496" width="10.33203125" style="13" customWidth="1"/>
    <col min="12497" max="12745" width="8.6640625" style="13"/>
    <col min="12746" max="12746" width="42" style="13" customWidth="1"/>
    <col min="12747" max="12747" width="6.44140625" style="13" customWidth="1"/>
    <col min="12748" max="12750" width="10.33203125" style="13" customWidth="1"/>
    <col min="12751" max="12751" width="0" style="13" hidden="1" customWidth="1"/>
    <col min="12752" max="12752" width="10.33203125" style="13" customWidth="1"/>
    <col min="12753" max="13001" width="8.6640625" style="13"/>
    <col min="13002" max="13002" width="42" style="13" customWidth="1"/>
    <col min="13003" max="13003" width="6.44140625" style="13" customWidth="1"/>
    <col min="13004" max="13006" width="10.33203125" style="13" customWidth="1"/>
    <col min="13007" max="13007" width="0" style="13" hidden="1" customWidth="1"/>
    <col min="13008" max="13008" width="10.33203125" style="13" customWidth="1"/>
    <col min="13009" max="13257" width="8.6640625" style="13"/>
    <col min="13258" max="13258" width="42" style="13" customWidth="1"/>
    <col min="13259" max="13259" width="6.44140625" style="13" customWidth="1"/>
    <col min="13260" max="13262" width="10.33203125" style="13" customWidth="1"/>
    <col min="13263" max="13263" width="0" style="13" hidden="1" customWidth="1"/>
    <col min="13264" max="13264" width="10.33203125" style="13" customWidth="1"/>
    <col min="13265" max="13513" width="8.6640625" style="13"/>
    <col min="13514" max="13514" width="42" style="13" customWidth="1"/>
    <col min="13515" max="13515" width="6.44140625" style="13" customWidth="1"/>
    <col min="13516" max="13518" width="10.33203125" style="13" customWidth="1"/>
    <col min="13519" max="13519" width="0" style="13" hidden="1" customWidth="1"/>
    <col min="13520" max="13520" width="10.33203125" style="13" customWidth="1"/>
    <col min="13521" max="13769" width="8.6640625" style="13"/>
    <col min="13770" max="13770" width="42" style="13" customWidth="1"/>
    <col min="13771" max="13771" width="6.44140625" style="13" customWidth="1"/>
    <col min="13772" max="13774" width="10.33203125" style="13" customWidth="1"/>
    <col min="13775" max="13775" width="0" style="13" hidden="1" customWidth="1"/>
    <col min="13776" max="13776" width="10.33203125" style="13" customWidth="1"/>
    <col min="13777" max="14025" width="8.6640625" style="13"/>
    <col min="14026" max="14026" width="42" style="13" customWidth="1"/>
    <col min="14027" max="14027" width="6.44140625" style="13" customWidth="1"/>
    <col min="14028" max="14030" width="10.33203125" style="13" customWidth="1"/>
    <col min="14031" max="14031" width="0" style="13" hidden="1" customWidth="1"/>
    <col min="14032" max="14032" width="10.33203125" style="13" customWidth="1"/>
    <col min="14033" max="14281" width="8.6640625" style="13"/>
    <col min="14282" max="14282" width="42" style="13" customWidth="1"/>
    <col min="14283" max="14283" width="6.44140625" style="13" customWidth="1"/>
    <col min="14284" max="14286" width="10.33203125" style="13" customWidth="1"/>
    <col min="14287" max="14287" width="0" style="13" hidden="1" customWidth="1"/>
    <col min="14288" max="14288" width="10.33203125" style="13" customWidth="1"/>
    <col min="14289" max="14537" width="8.6640625" style="13"/>
    <col min="14538" max="14538" width="42" style="13" customWidth="1"/>
    <col min="14539" max="14539" width="6.44140625" style="13" customWidth="1"/>
    <col min="14540" max="14542" width="10.33203125" style="13" customWidth="1"/>
    <col min="14543" max="14543" width="0" style="13" hidden="1" customWidth="1"/>
    <col min="14544" max="14544" width="10.33203125" style="13" customWidth="1"/>
    <col min="14545" max="14793" width="8.6640625" style="13"/>
    <col min="14794" max="14794" width="42" style="13" customWidth="1"/>
    <col min="14795" max="14795" width="6.44140625" style="13" customWidth="1"/>
    <col min="14796" max="14798" width="10.33203125" style="13" customWidth="1"/>
    <col min="14799" max="14799" width="0" style="13" hidden="1" customWidth="1"/>
    <col min="14800" max="14800" width="10.33203125" style="13" customWidth="1"/>
    <col min="14801" max="15049" width="8.6640625" style="13"/>
    <col min="15050" max="15050" width="42" style="13" customWidth="1"/>
    <col min="15051" max="15051" width="6.44140625" style="13" customWidth="1"/>
    <col min="15052" max="15054" width="10.33203125" style="13" customWidth="1"/>
    <col min="15055" max="15055" width="0" style="13" hidden="1" customWidth="1"/>
    <col min="15056" max="15056" width="10.33203125" style="13" customWidth="1"/>
    <col min="15057" max="15305" width="8.6640625" style="13"/>
    <col min="15306" max="15306" width="42" style="13" customWidth="1"/>
    <col min="15307" max="15307" width="6.44140625" style="13" customWidth="1"/>
    <col min="15308" max="15310" width="10.33203125" style="13" customWidth="1"/>
    <col min="15311" max="15311" width="0" style="13" hidden="1" customWidth="1"/>
    <col min="15312" max="15312" width="10.33203125" style="13" customWidth="1"/>
    <col min="15313" max="15561" width="8.6640625" style="13"/>
    <col min="15562" max="15562" width="42" style="13" customWidth="1"/>
    <col min="15563" max="15563" width="6.44140625" style="13" customWidth="1"/>
    <col min="15564" max="15566" width="10.33203125" style="13" customWidth="1"/>
    <col min="15567" max="15567" width="0" style="13" hidden="1" customWidth="1"/>
    <col min="15568" max="15568" width="10.33203125" style="13" customWidth="1"/>
    <col min="15569" max="15817" width="8.6640625" style="13"/>
    <col min="15818" max="15818" width="42" style="13" customWidth="1"/>
    <col min="15819" max="15819" width="6.44140625" style="13" customWidth="1"/>
    <col min="15820" max="15822" width="10.33203125" style="13" customWidth="1"/>
    <col min="15823" max="15823" width="0" style="13" hidden="1" customWidth="1"/>
    <col min="15824" max="15824" width="10.33203125" style="13" customWidth="1"/>
    <col min="15825" max="16073" width="8.6640625" style="13"/>
    <col min="16074" max="16074" width="42" style="13" customWidth="1"/>
    <col min="16075" max="16075" width="6.44140625" style="13" customWidth="1"/>
    <col min="16076" max="16078" width="10.33203125" style="13" customWidth="1"/>
    <col min="16079" max="16079" width="0" style="13" hidden="1" customWidth="1"/>
    <col min="16080" max="16080" width="10.33203125" style="13" customWidth="1"/>
    <col min="16081" max="16384" width="8.6640625" style="13"/>
  </cols>
  <sheetData>
    <row r="1" spans="1:8" ht="14.1" customHeight="1" x14ac:dyDescent="0.3">
      <c r="A1" s="52" t="s">
        <v>60</v>
      </c>
    </row>
    <row r="2" spans="1:8" ht="14.1" customHeight="1" x14ac:dyDescent="0.25">
      <c r="A2" s="2" t="s">
        <v>79</v>
      </c>
    </row>
    <row r="3" spans="1:8" ht="14.1" customHeight="1" x14ac:dyDescent="0.25">
      <c r="A3" s="2"/>
    </row>
    <row r="4" spans="1:8" ht="14.1" customHeight="1" x14ac:dyDescent="0.25">
      <c r="A4" s="38" t="s">
        <v>7</v>
      </c>
      <c r="B4" s="39" t="s">
        <v>61</v>
      </c>
      <c r="C4" s="39" t="s">
        <v>63</v>
      </c>
      <c r="D4" s="39" t="s">
        <v>67</v>
      </c>
      <c r="E4" s="39" t="s">
        <v>68</v>
      </c>
      <c r="F4" s="39" t="s">
        <v>73</v>
      </c>
      <c r="G4" s="39" t="s">
        <v>95</v>
      </c>
      <c r="H4" s="39" t="s">
        <v>98</v>
      </c>
    </row>
    <row r="5" spans="1:8" ht="14.1" customHeight="1" x14ac:dyDescent="0.25">
      <c r="A5" s="22" t="s">
        <v>62</v>
      </c>
      <c r="B5" s="8">
        <v>1142.5999999999999</v>
      </c>
      <c r="C5" s="8">
        <v>1185.0999999999999</v>
      </c>
      <c r="D5" s="8">
        <v>1195.4000000000001</v>
      </c>
      <c r="E5" s="47">
        <v>1308.3</v>
      </c>
      <c r="F5" s="8">
        <v>1467.2</v>
      </c>
      <c r="G5" s="8">
        <v>1572.1</v>
      </c>
      <c r="H5" s="8">
        <v>1715.5</v>
      </c>
    </row>
    <row r="6" spans="1:8" ht="14.1" customHeight="1" x14ac:dyDescent="0.25">
      <c r="A6" s="22" t="s">
        <v>9</v>
      </c>
      <c r="B6" s="8">
        <v>308.60000000000002</v>
      </c>
      <c r="C6" s="8">
        <v>371.1</v>
      </c>
      <c r="D6" s="8">
        <v>421.7</v>
      </c>
      <c r="E6" s="47">
        <v>506.2</v>
      </c>
      <c r="F6" s="8">
        <v>529</v>
      </c>
      <c r="G6" s="8">
        <v>478.8</v>
      </c>
      <c r="H6" s="8">
        <v>490.7</v>
      </c>
    </row>
    <row r="7" spans="1:8" ht="14.1" customHeight="1" x14ac:dyDescent="0.25">
      <c r="A7" s="22" t="s">
        <v>8</v>
      </c>
      <c r="B7" s="8">
        <v>88.7</v>
      </c>
      <c r="C7" s="8">
        <v>81.900000000000006</v>
      </c>
      <c r="D7" s="8">
        <v>182.3</v>
      </c>
      <c r="E7" s="47">
        <v>199.7</v>
      </c>
      <c r="F7" s="8">
        <v>196.8</v>
      </c>
      <c r="G7" s="8">
        <v>230.8</v>
      </c>
      <c r="H7" s="8">
        <v>229.4</v>
      </c>
    </row>
    <row r="8" spans="1:8" ht="14.1" customHeight="1" x14ac:dyDescent="0.25">
      <c r="A8" s="22" t="s">
        <v>11</v>
      </c>
      <c r="B8" s="8">
        <v>0</v>
      </c>
      <c r="C8" s="8">
        <v>1.3</v>
      </c>
      <c r="D8" s="8">
        <v>0</v>
      </c>
      <c r="E8" s="47">
        <v>1.2</v>
      </c>
      <c r="F8" s="8">
        <v>1.4</v>
      </c>
      <c r="G8" s="8">
        <v>3.1</v>
      </c>
      <c r="H8" s="8">
        <v>9</v>
      </c>
    </row>
    <row r="9" spans="1:8" ht="14.1" customHeight="1" x14ac:dyDescent="0.25">
      <c r="A9" s="22" t="s">
        <v>49</v>
      </c>
      <c r="B9" s="8">
        <v>18.899999999999999</v>
      </c>
      <c r="C9" s="8">
        <v>19.7</v>
      </c>
      <c r="D9" s="8">
        <v>20</v>
      </c>
      <c r="E9" s="47">
        <v>31.2</v>
      </c>
      <c r="F9" s="8">
        <v>27.9</v>
      </c>
      <c r="G9" s="8">
        <v>31.4</v>
      </c>
      <c r="H9" s="8">
        <v>31.2</v>
      </c>
    </row>
    <row r="10" spans="1:8" ht="14.1" customHeight="1" x14ac:dyDescent="0.25">
      <c r="A10" s="22" t="s">
        <v>10</v>
      </c>
      <c r="B10" s="8">
        <v>72.5</v>
      </c>
      <c r="C10" s="8">
        <v>74.400000000000006</v>
      </c>
      <c r="D10" s="8">
        <v>74.8</v>
      </c>
      <c r="E10" s="47">
        <v>109.1</v>
      </c>
      <c r="F10" s="8">
        <v>111</v>
      </c>
      <c r="G10" s="8">
        <v>107.8</v>
      </c>
      <c r="H10" s="8">
        <v>102.6</v>
      </c>
    </row>
    <row r="11" spans="1:8" ht="14.1" customHeight="1" x14ac:dyDescent="0.25">
      <c r="A11" s="23" t="s">
        <v>12</v>
      </c>
      <c r="B11" s="43">
        <f t="shared" ref="B11:F11" si="0">SUM(B5:B10)</f>
        <v>1631.3</v>
      </c>
      <c r="C11" s="43">
        <f t="shared" si="0"/>
        <v>1733.5</v>
      </c>
      <c r="D11" s="43">
        <f t="shared" si="0"/>
        <v>1894.2</v>
      </c>
      <c r="E11" s="49">
        <f t="shared" si="0"/>
        <v>2155.7000000000003</v>
      </c>
      <c r="F11" s="43">
        <f t="shared" si="0"/>
        <v>2333.3000000000002</v>
      </c>
      <c r="G11" s="43">
        <f t="shared" ref="G11:H11" si="1">SUM(G5:G10)</f>
        <v>2424.0000000000005</v>
      </c>
      <c r="H11" s="43">
        <f t="shared" si="1"/>
        <v>2578.3999999999996</v>
      </c>
    </row>
    <row r="12" spans="1:8" ht="14.1" customHeight="1" x14ac:dyDescent="0.25">
      <c r="A12" s="22" t="s">
        <v>13</v>
      </c>
      <c r="B12" s="28">
        <v>56.3</v>
      </c>
      <c r="C12" s="28">
        <v>60.4</v>
      </c>
      <c r="D12" s="28">
        <v>77.2</v>
      </c>
      <c r="E12" s="50">
        <v>72.400000000000006</v>
      </c>
      <c r="F12" s="28">
        <v>112.5</v>
      </c>
      <c r="G12" s="28">
        <v>61</v>
      </c>
      <c r="H12" s="28">
        <v>135.30000000000001</v>
      </c>
    </row>
    <row r="13" spans="1:8" ht="14.1" customHeight="1" x14ac:dyDescent="0.25">
      <c r="A13" s="22" t="s">
        <v>14</v>
      </c>
      <c r="B13" s="28">
        <v>76.5</v>
      </c>
      <c r="C13" s="28">
        <v>134.30000000000001</v>
      </c>
      <c r="D13" s="28">
        <v>194.4</v>
      </c>
      <c r="E13" s="50">
        <v>101.7</v>
      </c>
      <c r="F13" s="28">
        <v>174.3</v>
      </c>
      <c r="G13" s="28">
        <v>124.2</v>
      </c>
      <c r="H13" s="28">
        <v>131.5</v>
      </c>
    </row>
    <row r="14" spans="1:8" ht="14.1" customHeight="1" x14ac:dyDescent="0.25">
      <c r="A14" s="22" t="s">
        <v>11</v>
      </c>
      <c r="B14" s="28">
        <v>1.2</v>
      </c>
      <c r="C14" s="28">
        <v>3.1</v>
      </c>
      <c r="D14" s="28">
        <v>2.2000000000000002</v>
      </c>
      <c r="E14" s="50">
        <v>4.0999999999999996</v>
      </c>
      <c r="F14" s="28">
        <v>0</v>
      </c>
      <c r="G14" s="28">
        <v>3.3</v>
      </c>
      <c r="H14" s="28">
        <v>0</v>
      </c>
    </row>
    <row r="15" spans="1:8" ht="14.1" customHeight="1" x14ac:dyDescent="0.25">
      <c r="A15" s="22" t="s">
        <v>15</v>
      </c>
      <c r="B15" s="28">
        <v>286.89999999999998</v>
      </c>
      <c r="C15" s="28">
        <v>192.9</v>
      </c>
      <c r="D15" s="28">
        <v>259.3</v>
      </c>
      <c r="E15" s="50">
        <v>150.5</v>
      </c>
      <c r="F15" s="28">
        <v>160.5</v>
      </c>
      <c r="G15" s="28">
        <v>254</v>
      </c>
      <c r="H15" s="28">
        <v>200.3</v>
      </c>
    </row>
    <row r="16" spans="1:8" ht="14.1" customHeight="1" x14ac:dyDescent="0.25">
      <c r="A16" s="23" t="s">
        <v>16</v>
      </c>
      <c r="B16" s="43">
        <f t="shared" ref="B16:F16" si="2">SUM(B12:B15)</f>
        <v>420.9</v>
      </c>
      <c r="C16" s="43">
        <f t="shared" si="2"/>
        <v>390.70000000000005</v>
      </c>
      <c r="D16" s="43">
        <f t="shared" si="2"/>
        <v>533.1</v>
      </c>
      <c r="E16" s="49">
        <f t="shared" si="2"/>
        <v>328.70000000000005</v>
      </c>
      <c r="F16" s="43">
        <f t="shared" si="2"/>
        <v>447.3</v>
      </c>
      <c r="G16" s="43">
        <f t="shared" ref="G16:H16" si="3">SUM(G12:G15)</f>
        <v>442.5</v>
      </c>
      <c r="H16" s="43">
        <f t="shared" si="3"/>
        <v>467.1</v>
      </c>
    </row>
    <row r="17" spans="1:8" ht="14.1" customHeight="1" x14ac:dyDescent="0.25">
      <c r="A17" s="23" t="s">
        <v>17</v>
      </c>
      <c r="B17" s="43">
        <f t="shared" ref="B17:F17" si="4">B16+B11</f>
        <v>2052.1999999999998</v>
      </c>
      <c r="C17" s="43">
        <f t="shared" si="4"/>
        <v>2124.1999999999998</v>
      </c>
      <c r="D17" s="43">
        <f t="shared" si="4"/>
        <v>2427.3000000000002</v>
      </c>
      <c r="E17" s="49">
        <f t="shared" si="4"/>
        <v>2484.4000000000005</v>
      </c>
      <c r="F17" s="43">
        <f t="shared" si="4"/>
        <v>2780.6000000000004</v>
      </c>
      <c r="G17" s="43">
        <f t="shared" ref="G17:H17" si="5">G16+G11</f>
        <v>2866.5000000000005</v>
      </c>
      <c r="H17" s="43">
        <f t="shared" si="5"/>
        <v>3045.4999999999995</v>
      </c>
    </row>
    <row r="18" spans="1:8" ht="14.1" customHeight="1" x14ac:dyDescent="0.25">
      <c r="A18" s="22"/>
      <c r="B18" s="44"/>
      <c r="C18" s="44"/>
      <c r="D18" s="44"/>
      <c r="E18" s="25"/>
      <c r="F18" s="44"/>
      <c r="G18" s="44"/>
      <c r="H18" s="44"/>
    </row>
    <row r="19" spans="1:8" ht="14.1" customHeight="1" x14ac:dyDescent="0.25">
      <c r="A19" s="38" t="s">
        <v>18</v>
      </c>
      <c r="B19" s="39" t="s">
        <v>61</v>
      </c>
      <c r="C19" s="39" t="s">
        <v>63</v>
      </c>
      <c r="D19" s="39" t="s">
        <v>67</v>
      </c>
      <c r="E19" s="39" t="s">
        <v>68</v>
      </c>
      <c r="F19" s="39" t="s">
        <v>73</v>
      </c>
      <c r="G19" s="39" t="s">
        <v>95</v>
      </c>
      <c r="H19" s="39" t="s">
        <v>98</v>
      </c>
    </row>
    <row r="20" spans="1:8" ht="14.1" customHeight="1" x14ac:dyDescent="0.25">
      <c r="A20" s="22" t="s">
        <v>19</v>
      </c>
      <c r="B20" s="28">
        <v>940.3</v>
      </c>
      <c r="C20" s="28">
        <v>965.9</v>
      </c>
      <c r="D20" s="28">
        <v>987.8</v>
      </c>
      <c r="E20" s="50">
        <v>1000.9789345600001</v>
      </c>
      <c r="F20" s="28">
        <v>1028.9000000000001</v>
      </c>
      <c r="G20" s="28">
        <v>1142.3</v>
      </c>
      <c r="H20" s="28">
        <v>1076.8</v>
      </c>
    </row>
    <row r="21" spans="1:8" ht="14.1" customHeight="1" x14ac:dyDescent="0.25">
      <c r="A21" s="22" t="s">
        <v>20</v>
      </c>
      <c r="B21" s="8"/>
      <c r="C21" s="8"/>
      <c r="D21" s="8"/>
      <c r="E21" s="47"/>
      <c r="F21" s="8"/>
      <c r="G21" s="8"/>
      <c r="H21" s="8"/>
    </row>
    <row r="22" spans="1:8" ht="14.1" customHeight="1" x14ac:dyDescent="0.25">
      <c r="A22" s="23" t="s">
        <v>21</v>
      </c>
      <c r="B22" s="43">
        <f t="shared" ref="B22:G22" si="6">SUM(B20)</f>
        <v>940.3</v>
      </c>
      <c r="C22" s="43">
        <f t="shared" si="6"/>
        <v>965.9</v>
      </c>
      <c r="D22" s="43">
        <f t="shared" si="6"/>
        <v>987.8</v>
      </c>
      <c r="E22" s="49">
        <f t="shared" si="6"/>
        <v>1000.9789345600001</v>
      </c>
      <c r="F22" s="43">
        <f t="shared" si="6"/>
        <v>1028.9000000000001</v>
      </c>
      <c r="G22" s="43">
        <f t="shared" si="6"/>
        <v>1142.3</v>
      </c>
      <c r="H22" s="43">
        <f t="shared" ref="H22" si="7">SUM(H20)</f>
        <v>1076.8</v>
      </c>
    </row>
    <row r="23" spans="1:8" ht="14.1" customHeight="1" x14ac:dyDescent="0.25">
      <c r="A23" s="22" t="s">
        <v>22</v>
      </c>
      <c r="B23" s="8"/>
      <c r="C23" s="8"/>
      <c r="D23" s="8"/>
      <c r="E23" s="47"/>
      <c r="F23" s="8"/>
      <c r="G23" s="8"/>
      <c r="H23" s="8"/>
    </row>
    <row r="24" spans="1:8" ht="14.1" customHeight="1" x14ac:dyDescent="0.25">
      <c r="A24" s="22" t="s">
        <v>91</v>
      </c>
      <c r="B24" s="28">
        <v>488.5</v>
      </c>
      <c r="C24" s="28">
        <v>539.6</v>
      </c>
      <c r="D24" s="28">
        <v>688.9</v>
      </c>
      <c r="E24" s="50">
        <v>741.7</v>
      </c>
      <c r="F24" s="28">
        <v>877.1</v>
      </c>
      <c r="G24" s="28">
        <v>858</v>
      </c>
      <c r="H24" s="28">
        <v>1096.0999999999999</v>
      </c>
    </row>
    <row r="25" spans="1:8" ht="14.1" customHeight="1" x14ac:dyDescent="0.25">
      <c r="A25" s="22" t="s">
        <v>23</v>
      </c>
      <c r="B25" s="28">
        <v>13.3</v>
      </c>
      <c r="C25" s="28">
        <v>12</v>
      </c>
      <c r="D25" s="28">
        <v>12.5</v>
      </c>
      <c r="E25" s="50">
        <v>0</v>
      </c>
      <c r="F25" s="28">
        <v>0</v>
      </c>
      <c r="G25" s="28">
        <v>0</v>
      </c>
      <c r="H25" s="28">
        <v>0</v>
      </c>
    </row>
    <row r="26" spans="1:8" ht="14.1" customHeight="1" x14ac:dyDescent="0.25">
      <c r="A26" s="22" t="s">
        <v>11</v>
      </c>
      <c r="B26" s="28">
        <v>0.7</v>
      </c>
      <c r="C26" s="28">
        <v>0</v>
      </c>
      <c r="D26" s="28">
        <v>0.9</v>
      </c>
      <c r="E26" s="50">
        <v>0</v>
      </c>
      <c r="F26" s="28">
        <v>6.8</v>
      </c>
      <c r="G26" s="28">
        <v>0.4</v>
      </c>
      <c r="H26" s="28">
        <v>7.8</v>
      </c>
    </row>
    <row r="27" spans="1:8" ht="14.1" customHeight="1" x14ac:dyDescent="0.25">
      <c r="A27" s="56" t="s">
        <v>76</v>
      </c>
      <c r="B27" s="28">
        <v>197</v>
      </c>
      <c r="C27" s="28">
        <v>276.89999999999998</v>
      </c>
      <c r="D27" s="28">
        <v>271.5</v>
      </c>
      <c r="E27" s="50">
        <v>272.60000000000002</v>
      </c>
      <c r="F27" s="28">
        <v>275.5</v>
      </c>
      <c r="G27" s="28">
        <v>278.3</v>
      </c>
      <c r="H27" s="28">
        <v>281.3</v>
      </c>
    </row>
    <row r="28" spans="1:8" ht="14.1" customHeight="1" x14ac:dyDescent="0.25">
      <c r="A28" s="22" t="s">
        <v>24</v>
      </c>
      <c r="B28" s="28">
        <v>80.400000000000006</v>
      </c>
      <c r="C28" s="28">
        <v>77.3</v>
      </c>
      <c r="D28" s="28">
        <v>72.5</v>
      </c>
      <c r="E28" s="50">
        <v>186</v>
      </c>
      <c r="F28" s="28">
        <v>192.3</v>
      </c>
      <c r="G28" s="28">
        <v>214.7</v>
      </c>
      <c r="H28" s="28">
        <v>217.8</v>
      </c>
    </row>
    <row r="29" spans="1:8" ht="14.1" customHeight="1" x14ac:dyDescent="0.25">
      <c r="A29" s="56" t="s">
        <v>77</v>
      </c>
      <c r="B29" s="28">
        <v>8.1999999999999993</v>
      </c>
      <c r="C29" s="28">
        <v>7.2999999999999972</v>
      </c>
      <c r="D29" s="28">
        <v>6.2999999999999972</v>
      </c>
      <c r="E29" s="50">
        <v>5.8</v>
      </c>
      <c r="F29" s="28">
        <v>4.5</v>
      </c>
      <c r="G29" s="28">
        <v>3.4</v>
      </c>
      <c r="H29" s="28">
        <v>2.2000000000000002</v>
      </c>
    </row>
    <row r="30" spans="1:8" ht="14.1" customHeight="1" x14ac:dyDescent="0.25">
      <c r="A30" s="23" t="s">
        <v>25</v>
      </c>
      <c r="B30" s="43">
        <f t="shared" ref="B30:F30" si="8">SUM(B23:B29)</f>
        <v>788.1</v>
      </c>
      <c r="C30" s="43">
        <f t="shared" si="8"/>
        <v>913.09999999999991</v>
      </c>
      <c r="D30" s="43">
        <f t="shared" si="8"/>
        <v>1052.5999999999999</v>
      </c>
      <c r="E30" s="49">
        <f t="shared" si="8"/>
        <v>1206.1000000000001</v>
      </c>
      <c r="F30" s="43">
        <f t="shared" si="8"/>
        <v>1356.2</v>
      </c>
      <c r="G30" s="43">
        <f t="shared" ref="G30:H30" si="9">SUM(G23:G29)</f>
        <v>1354.8000000000002</v>
      </c>
      <c r="H30" s="43">
        <f t="shared" si="9"/>
        <v>1605.1999999999998</v>
      </c>
    </row>
    <row r="31" spans="1:8" ht="14.1" customHeight="1" x14ac:dyDescent="0.25">
      <c r="A31" s="22" t="s">
        <v>91</v>
      </c>
      <c r="B31" s="45">
        <v>94.6</v>
      </c>
      <c r="C31" s="45">
        <v>74.3</v>
      </c>
      <c r="D31" s="45">
        <v>54.5</v>
      </c>
      <c r="E31" s="51">
        <v>14.6</v>
      </c>
      <c r="F31" s="45">
        <v>94.3</v>
      </c>
      <c r="G31" s="45">
        <v>93.9</v>
      </c>
      <c r="H31" s="45">
        <v>14.6</v>
      </c>
    </row>
    <row r="32" spans="1:8" ht="14.1" customHeight="1" x14ac:dyDescent="0.25">
      <c r="A32" s="22" t="s">
        <v>26</v>
      </c>
      <c r="B32" s="28">
        <v>190.1</v>
      </c>
      <c r="C32" s="28">
        <v>135.9</v>
      </c>
      <c r="D32" s="28">
        <v>195.4</v>
      </c>
      <c r="E32" s="50">
        <v>219.1</v>
      </c>
      <c r="F32" s="28">
        <v>188.3</v>
      </c>
      <c r="G32" s="28">
        <v>210.6</v>
      </c>
      <c r="H32" s="28">
        <v>241.2</v>
      </c>
    </row>
    <row r="33" spans="1:8" ht="14.1" customHeight="1" x14ac:dyDescent="0.25">
      <c r="A33" s="22" t="s">
        <v>11</v>
      </c>
      <c r="B33" s="28">
        <v>0.8</v>
      </c>
      <c r="C33" s="28">
        <v>0</v>
      </c>
      <c r="D33" s="28">
        <v>0</v>
      </c>
      <c r="E33" s="50">
        <v>0.1</v>
      </c>
      <c r="F33" s="28">
        <v>74.099999999999994</v>
      </c>
      <c r="G33" s="28">
        <v>10.6</v>
      </c>
      <c r="H33" s="28">
        <v>56</v>
      </c>
    </row>
    <row r="34" spans="1:8" ht="14.1" customHeight="1" x14ac:dyDescent="0.25">
      <c r="A34" s="22" t="s">
        <v>27</v>
      </c>
      <c r="B34" s="28">
        <v>38.299999999999997</v>
      </c>
      <c r="C34" s="28">
        <v>35</v>
      </c>
      <c r="D34" s="28">
        <v>137</v>
      </c>
      <c r="E34" s="50">
        <v>43.5</v>
      </c>
      <c r="F34" s="28">
        <v>38.799999999999997</v>
      </c>
      <c r="G34" s="28">
        <v>54.3</v>
      </c>
      <c r="H34" s="28">
        <v>51.7</v>
      </c>
    </row>
    <row r="35" spans="1:8" ht="14.1" customHeight="1" x14ac:dyDescent="0.25">
      <c r="A35" s="23" t="s">
        <v>28</v>
      </c>
      <c r="B35" s="43">
        <f t="shared" ref="B35:E35" si="10">SUM(B31:B34)</f>
        <v>323.8</v>
      </c>
      <c r="C35" s="43">
        <f t="shared" si="10"/>
        <v>245.2</v>
      </c>
      <c r="D35" s="43">
        <f t="shared" si="10"/>
        <v>386.9</v>
      </c>
      <c r="E35" s="49">
        <f t="shared" si="10"/>
        <v>277.29999999999995</v>
      </c>
      <c r="F35" s="43">
        <f t="shared" ref="F35:G35" si="11">SUM(F31:F34)</f>
        <v>395.50000000000006</v>
      </c>
      <c r="G35" s="43">
        <f t="shared" si="11"/>
        <v>369.40000000000003</v>
      </c>
      <c r="H35" s="43">
        <f t="shared" ref="H35" si="12">SUM(H31:H34)</f>
        <v>363.49999999999994</v>
      </c>
    </row>
    <row r="36" spans="1:8" ht="14.1" customHeight="1" x14ac:dyDescent="0.25">
      <c r="A36" s="23" t="s">
        <v>29</v>
      </c>
      <c r="B36" s="43">
        <f t="shared" ref="B36:F36" si="13">B35+B30</f>
        <v>1111.9000000000001</v>
      </c>
      <c r="C36" s="43">
        <f t="shared" si="13"/>
        <v>1158.3</v>
      </c>
      <c r="D36" s="43">
        <f t="shared" si="13"/>
        <v>1439.5</v>
      </c>
      <c r="E36" s="49">
        <f t="shared" si="13"/>
        <v>1483.4</v>
      </c>
      <c r="F36" s="43">
        <f t="shared" si="13"/>
        <v>1751.7</v>
      </c>
      <c r="G36" s="43">
        <f t="shared" ref="G36:H36" si="14">G35+G30</f>
        <v>1724.2000000000003</v>
      </c>
      <c r="H36" s="43">
        <f t="shared" si="14"/>
        <v>1968.6999999999998</v>
      </c>
    </row>
    <row r="37" spans="1:8" ht="14.1" customHeight="1" x14ac:dyDescent="0.25">
      <c r="A37" s="23" t="s">
        <v>30</v>
      </c>
      <c r="B37" s="43">
        <f t="shared" ref="B37:F37" si="15">B36+B22</f>
        <v>2052.1999999999998</v>
      </c>
      <c r="C37" s="43">
        <f t="shared" si="15"/>
        <v>2124.1999999999998</v>
      </c>
      <c r="D37" s="43">
        <f t="shared" si="15"/>
        <v>2427.3000000000002</v>
      </c>
      <c r="E37" s="49">
        <f t="shared" si="15"/>
        <v>2484.3789345600003</v>
      </c>
      <c r="F37" s="43">
        <f t="shared" si="15"/>
        <v>2780.6000000000004</v>
      </c>
      <c r="G37" s="43">
        <f t="shared" ref="G37:H37" si="16">G36+G22</f>
        <v>2866.5</v>
      </c>
      <c r="H37" s="43">
        <f t="shared" si="16"/>
        <v>3045.5</v>
      </c>
    </row>
    <row r="38" spans="1:8" ht="14.1" customHeight="1" x14ac:dyDescent="0.25">
      <c r="A38" s="24"/>
      <c r="B38" s="53"/>
      <c r="C38" s="53"/>
      <c r="D38" s="53"/>
      <c r="E38" s="53"/>
      <c r="F38" s="53"/>
      <c r="G38" s="53"/>
      <c r="H38" s="53"/>
    </row>
    <row r="39" spans="1:8" ht="14.1" customHeight="1" x14ac:dyDescent="0.25">
      <c r="A39" s="57"/>
    </row>
    <row r="40" spans="1:8" ht="14.1" customHeight="1" x14ac:dyDescent="0.25">
      <c r="A40" s="54"/>
      <c r="B40" s="42"/>
      <c r="C40" s="42"/>
      <c r="D40" s="42"/>
      <c r="E40" s="42"/>
      <c r="F40" s="42"/>
      <c r="G40" s="42"/>
      <c r="H40" s="42"/>
    </row>
    <row r="41" spans="1:8" ht="14.1" customHeight="1" x14ac:dyDescent="0.25">
      <c r="A41" s="28"/>
      <c r="B41" s="28"/>
      <c r="C41" s="28"/>
      <c r="D41" s="28"/>
      <c r="E41" s="28"/>
      <c r="F41" s="28"/>
      <c r="G41" s="28"/>
      <c r="H41" s="28"/>
    </row>
    <row r="42" spans="1:8" ht="14.1" customHeight="1" x14ac:dyDescent="0.25">
      <c r="A42" s="28"/>
      <c r="E42" s="28"/>
    </row>
  </sheetData>
  <phoneticPr fontId="8" type="noConversion"/>
  <printOptions horizontalCentered="1"/>
  <pageMargins left="0.7" right="0.7" top="0.75" bottom="0.75" header="0.3" footer="0.3"/>
  <pageSetup scale="88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2060"/>
    <pageSetUpPr fitToPage="1"/>
  </sheetPr>
  <dimension ref="A1:Z43"/>
  <sheetViews>
    <sheetView showGridLines="0" zoomScaleNormal="100" zoomScalePageLayoutView="115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M26" sqref="AM26"/>
    </sheetView>
  </sheetViews>
  <sheetFormatPr defaultColWidth="8.6640625" defaultRowHeight="13.95" customHeight="1" x14ac:dyDescent="0.3"/>
  <cols>
    <col min="1" max="1" width="69" style="12" bestFit="1" customWidth="1"/>
    <col min="2" max="2" width="8.6640625" style="12" collapsed="1"/>
    <col min="3" max="6" width="8.6640625" style="12"/>
    <col min="7" max="9" width="8.6640625" style="12" collapsed="1"/>
    <col min="10" max="208" width="8.6640625" style="12"/>
    <col min="209" max="209" width="38.33203125" style="12" customWidth="1"/>
    <col min="210" max="210" width="9.6640625" style="12" customWidth="1"/>
    <col min="211" max="213" width="8.33203125" style="12" customWidth="1"/>
    <col min="214" max="214" width="7.44140625" style="12" customWidth="1"/>
    <col min="215" max="215" width="8.6640625" style="12" customWidth="1"/>
    <col min="216" max="464" width="8.6640625" style="12"/>
    <col min="465" max="465" width="38.33203125" style="12" customWidth="1"/>
    <col min="466" max="466" width="9.6640625" style="12" customWidth="1"/>
    <col min="467" max="469" width="8.33203125" style="12" customWidth="1"/>
    <col min="470" max="470" width="7.44140625" style="12" customWidth="1"/>
    <col min="471" max="471" width="8.6640625" style="12" customWidth="1"/>
    <col min="472" max="720" width="8.6640625" style="12"/>
    <col min="721" max="721" width="38.33203125" style="12" customWidth="1"/>
    <col min="722" max="722" width="9.6640625" style="12" customWidth="1"/>
    <col min="723" max="725" width="8.33203125" style="12" customWidth="1"/>
    <col min="726" max="726" width="7.44140625" style="12" customWidth="1"/>
    <col min="727" max="727" width="8.6640625" style="12" customWidth="1"/>
    <col min="728" max="976" width="8.6640625" style="12"/>
    <col min="977" max="977" width="38.33203125" style="12" customWidth="1"/>
    <col min="978" max="978" width="9.6640625" style="12" customWidth="1"/>
    <col min="979" max="981" width="8.33203125" style="12" customWidth="1"/>
    <col min="982" max="982" width="7.44140625" style="12" customWidth="1"/>
    <col min="983" max="983" width="8.6640625" style="12" customWidth="1"/>
    <col min="984" max="1232" width="8.6640625" style="12"/>
    <col min="1233" max="1233" width="38.33203125" style="12" customWidth="1"/>
    <col min="1234" max="1234" width="9.6640625" style="12" customWidth="1"/>
    <col min="1235" max="1237" width="8.33203125" style="12" customWidth="1"/>
    <col min="1238" max="1238" width="7.44140625" style="12" customWidth="1"/>
    <col min="1239" max="1239" width="8.6640625" style="12" customWidth="1"/>
    <col min="1240" max="1488" width="8.6640625" style="12"/>
    <col min="1489" max="1489" width="38.33203125" style="12" customWidth="1"/>
    <col min="1490" max="1490" width="9.6640625" style="12" customWidth="1"/>
    <col min="1491" max="1493" width="8.33203125" style="12" customWidth="1"/>
    <col min="1494" max="1494" width="7.44140625" style="12" customWidth="1"/>
    <col min="1495" max="1495" width="8.6640625" style="12" customWidth="1"/>
    <col min="1496" max="1744" width="8.6640625" style="12"/>
    <col min="1745" max="1745" width="38.33203125" style="12" customWidth="1"/>
    <col min="1746" max="1746" width="9.6640625" style="12" customWidth="1"/>
    <col min="1747" max="1749" width="8.33203125" style="12" customWidth="1"/>
    <col min="1750" max="1750" width="7.44140625" style="12" customWidth="1"/>
    <col min="1751" max="1751" width="8.6640625" style="12" customWidth="1"/>
    <col min="1752" max="2000" width="8.6640625" style="12"/>
    <col min="2001" max="2001" width="38.33203125" style="12" customWidth="1"/>
    <col min="2002" max="2002" width="9.6640625" style="12" customWidth="1"/>
    <col min="2003" max="2005" width="8.33203125" style="12" customWidth="1"/>
    <col min="2006" max="2006" width="7.44140625" style="12" customWidth="1"/>
    <col min="2007" max="2007" width="8.6640625" style="12" customWidth="1"/>
    <col min="2008" max="2256" width="8.6640625" style="12"/>
    <col min="2257" max="2257" width="38.33203125" style="12" customWidth="1"/>
    <col min="2258" max="2258" width="9.6640625" style="12" customWidth="1"/>
    <col min="2259" max="2261" width="8.33203125" style="12" customWidth="1"/>
    <col min="2262" max="2262" width="7.44140625" style="12" customWidth="1"/>
    <col min="2263" max="2263" width="8.6640625" style="12" customWidth="1"/>
    <col min="2264" max="2512" width="8.6640625" style="12"/>
    <col min="2513" max="2513" width="38.33203125" style="12" customWidth="1"/>
    <col min="2514" max="2514" width="9.6640625" style="12" customWidth="1"/>
    <col min="2515" max="2517" width="8.33203125" style="12" customWidth="1"/>
    <col min="2518" max="2518" width="7.44140625" style="12" customWidth="1"/>
    <col min="2519" max="2519" width="8.6640625" style="12" customWidth="1"/>
    <col min="2520" max="2768" width="8.6640625" style="12"/>
    <col min="2769" max="2769" width="38.33203125" style="12" customWidth="1"/>
    <col min="2770" max="2770" width="9.6640625" style="12" customWidth="1"/>
    <col min="2771" max="2773" width="8.33203125" style="12" customWidth="1"/>
    <col min="2774" max="2774" width="7.44140625" style="12" customWidth="1"/>
    <col min="2775" max="2775" width="8.6640625" style="12" customWidth="1"/>
    <col min="2776" max="3024" width="8.6640625" style="12"/>
    <col min="3025" max="3025" width="38.33203125" style="12" customWidth="1"/>
    <col min="3026" max="3026" width="9.6640625" style="12" customWidth="1"/>
    <col min="3027" max="3029" width="8.33203125" style="12" customWidth="1"/>
    <col min="3030" max="3030" width="7.44140625" style="12" customWidth="1"/>
    <col min="3031" max="3031" width="8.6640625" style="12" customWidth="1"/>
    <col min="3032" max="3280" width="8.6640625" style="12"/>
    <col min="3281" max="3281" width="38.33203125" style="12" customWidth="1"/>
    <col min="3282" max="3282" width="9.6640625" style="12" customWidth="1"/>
    <col min="3283" max="3285" width="8.33203125" style="12" customWidth="1"/>
    <col min="3286" max="3286" width="7.44140625" style="12" customWidth="1"/>
    <col min="3287" max="3287" width="8.6640625" style="12" customWidth="1"/>
    <col min="3288" max="3536" width="8.6640625" style="12"/>
    <col min="3537" max="3537" width="38.33203125" style="12" customWidth="1"/>
    <col min="3538" max="3538" width="9.6640625" style="12" customWidth="1"/>
    <col min="3539" max="3541" width="8.33203125" style="12" customWidth="1"/>
    <col min="3542" max="3542" width="7.44140625" style="12" customWidth="1"/>
    <col min="3543" max="3543" width="8.6640625" style="12" customWidth="1"/>
    <col min="3544" max="3792" width="8.6640625" style="12"/>
    <col min="3793" max="3793" width="38.33203125" style="12" customWidth="1"/>
    <col min="3794" max="3794" width="9.6640625" style="12" customWidth="1"/>
    <col min="3795" max="3797" width="8.33203125" style="12" customWidth="1"/>
    <col min="3798" max="3798" width="7.44140625" style="12" customWidth="1"/>
    <col min="3799" max="3799" width="8.6640625" style="12" customWidth="1"/>
    <col min="3800" max="4048" width="8.6640625" style="12"/>
    <col min="4049" max="4049" width="38.33203125" style="12" customWidth="1"/>
    <col min="4050" max="4050" width="9.6640625" style="12" customWidth="1"/>
    <col min="4051" max="4053" width="8.33203125" style="12" customWidth="1"/>
    <col min="4054" max="4054" width="7.44140625" style="12" customWidth="1"/>
    <col min="4055" max="4055" width="8.6640625" style="12" customWidth="1"/>
    <col min="4056" max="4304" width="8.6640625" style="12"/>
    <col min="4305" max="4305" width="38.33203125" style="12" customWidth="1"/>
    <col min="4306" max="4306" width="9.6640625" style="12" customWidth="1"/>
    <col min="4307" max="4309" width="8.33203125" style="12" customWidth="1"/>
    <col min="4310" max="4310" width="7.44140625" style="12" customWidth="1"/>
    <col min="4311" max="4311" width="8.6640625" style="12" customWidth="1"/>
    <col min="4312" max="4560" width="8.6640625" style="12"/>
    <col min="4561" max="4561" width="38.33203125" style="12" customWidth="1"/>
    <col min="4562" max="4562" width="9.6640625" style="12" customWidth="1"/>
    <col min="4563" max="4565" width="8.33203125" style="12" customWidth="1"/>
    <col min="4566" max="4566" width="7.44140625" style="12" customWidth="1"/>
    <col min="4567" max="4567" width="8.6640625" style="12" customWidth="1"/>
    <col min="4568" max="4816" width="8.6640625" style="12"/>
    <col min="4817" max="4817" width="38.33203125" style="12" customWidth="1"/>
    <col min="4818" max="4818" width="9.6640625" style="12" customWidth="1"/>
    <col min="4819" max="4821" width="8.33203125" style="12" customWidth="1"/>
    <col min="4822" max="4822" width="7.44140625" style="12" customWidth="1"/>
    <col min="4823" max="4823" width="8.6640625" style="12" customWidth="1"/>
    <col min="4824" max="5072" width="8.6640625" style="12"/>
    <col min="5073" max="5073" width="38.33203125" style="12" customWidth="1"/>
    <col min="5074" max="5074" width="9.6640625" style="12" customWidth="1"/>
    <col min="5075" max="5077" width="8.33203125" style="12" customWidth="1"/>
    <col min="5078" max="5078" width="7.44140625" style="12" customWidth="1"/>
    <col min="5079" max="5079" width="8.6640625" style="12" customWidth="1"/>
    <col min="5080" max="5328" width="8.6640625" style="12"/>
    <col min="5329" max="5329" width="38.33203125" style="12" customWidth="1"/>
    <col min="5330" max="5330" width="9.6640625" style="12" customWidth="1"/>
    <col min="5331" max="5333" width="8.33203125" style="12" customWidth="1"/>
    <col min="5334" max="5334" width="7.44140625" style="12" customWidth="1"/>
    <col min="5335" max="5335" width="8.6640625" style="12" customWidth="1"/>
    <col min="5336" max="5584" width="8.6640625" style="12"/>
    <col min="5585" max="5585" width="38.33203125" style="12" customWidth="1"/>
    <col min="5586" max="5586" width="9.6640625" style="12" customWidth="1"/>
    <col min="5587" max="5589" width="8.33203125" style="12" customWidth="1"/>
    <col min="5590" max="5590" width="7.44140625" style="12" customWidth="1"/>
    <col min="5591" max="5591" width="8.6640625" style="12" customWidth="1"/>
    <col min="5592" max="5840" width="8.6640625" style="12"/>
    <col min="5841" max="5841" width="38.33203125" style="12" customWidth="1"/>
    <col min="5842" max="5842" width="9.6640625" style="12" customWidth="1"/>
    <col min="5843" max="5845" width="8.33203125" style="12" customWidth="1"/>
    <col min="5846" max="5846" width="7.44140625" style="12" customWidth="1"/>
    <col min="5847" max="5847" width="8.6640625" style="12" customWidth="1"/>
    <col min="5848" max="6096" width="8.6640625" style="12"/>
    <col min="6097" max="6097" width="38.33203125" style="12" customWidth="1"/>
    <col min="6098" max="6098" width="9.6640625" style="12" customWidth="1"/>
    <col min="6099" max="6101" width="8.33203125" style="12" customWidth="1"/>
    <col min="6102" max="6102" width="7.44140625" style="12" customWidth="1"/>
    <col min="6103" max="6103" width="8.6640625" style="12" customWidth="1"/>
    <col min="6104" max="6352" width="8.6640625" style="12"/>
    <col min="6353" max="6353" width="38.33203125" style="12" customWidth="1"/>
    <col min="6354" max="6354" width="9.6640625" style="12" customWidth="1"/>
    <col min="6355" max="6357" width="8.33203125" style="12" customWidth="1"/>
    <col min="6358" max="6358" width="7.44140625" style="12" customWidth="1"/>
    <col min="6359" max="6359" width="8.6640625" style="12" customWidth="1"/>
    <col min="6360" max="6608" width="8.6640625" style="12"/>
    <col min="6609" max="6609" width="38.33203125" style="12" customWidth="1"/>
    <col min="6610" max="6610" width="9.6640625" style="12" customWidth="1"/>
    <col min="6611" max="6613" width="8.33203125" style="12" customWidth="1"/>
    <col min="6614" max="6614" width="7.44140625" style="12" customWidth="1"/>
    <col min="6615" max="6615" width="8.6640625" style="12" customWidth="1"/>
    <col min="6616" max="6864" width="8.6640625" style="12"/>
    <col min="6865" max="6865" width="38.33203125" style="12" customWidth="1"/>
    <col min="6866" max="6866" width="9.6640625" style="12" customWidth="1"/>
    <col min="6867" max="6869" width="8.33203125" style="12" customWidth="1"/>
    <col min="6870" max="6870" width="7.44140625" style="12" customWidth="1"/>
    <col min="6871" max="6871" width="8.6640625" style="12" customWidth="1"/>
    <col min="6872" max="7120" width="8.6640625" style="12"/>
    <col min="7121" max="7121" width="38.33203125" style="12" customWidth="1"/>
    <col min="7122" max="7122" width="9.6640625" style="12" customWidth="1"/>
    <col min="7123" max="7125" width="8.33203125" style="12" customWidth="1"/>
    <col min="7126" max="7126" width="7.44140625" style="12" customWidth="1"/>
    <col min="7127" max="7127" width="8.6640625" style="12" customWidth="1"/>
    <col min="7128" max="7376" width="8.6640625" style="12"/>
    <col min="7377" max="7377" width="38.33203125" style="12" customWidth="1"/>
    <col min="7378" max="7378" width="9.6640625" style="12" customWidth="1"/>
    <col min="7379" max="7381" width="8.33203125" style="12" customWidth="1"/>
    <col min="7382" max="7382" width="7.44140625" style="12" customWidth="1"/>
    <col min="7383" max="7383" width="8.6640625" style="12" customWidth="1"/>
    <col min="7384" max="7632" width="8.6640625" style="12"/>
    <col min="7633" max="7633" width="38.33203125" style="12" customWidth="1"/>
    <col min="7634" max="7634" width="9.6640625" style="12" customWidth="1"/>
    <col min="7635" max="7637" width="8.33203125" style="12" customWidth="1"/>
    <col min="7638" max="7638" width="7.44140625" style="12" customWidth="1"/>
    <col min="7639" max="7639" width="8.6640625" style="12" customWidth="1"/>
    <col min="7640" max="7888" width="8.6640625" style="12"/>
    <col min="7889" max="7889" width="38.33203125" style="12" customWidth="1"/>
    <col min="7890" max="7890" width="9.6640625" style="12" customWidth="1"/>
    <col min="7891" max="7893" width="8.33203125" style="12" customWidth="1"/>
    <col min="7894" max="7894" width="7.44140625" style="12" customWidth="1"/>
    <col min="7895" max="7895" width="8.6640625" style="12" customWidth="1"/>
    <col min="7896" max="8144" width="8.6640625" style="12"/>
    <col min="8145" max="8145" width="38.33203125" style="12" customWidth="1"/>
    <col min="8146" max="8146" width="9.6640625" style="12" customWidth="1"/>
    <col min="8147" max="8149" width="8.33203125" style="12" customWidth="1"/>
    <col min="8150" max="8150" width="7.44140625" style="12" customWidth="1"/>
    <col min="8151" max="8151" width="8.6640625" style="12" customWidth="1"/>
    <col min="8152" max="8400" width="8.6640625" style="12"/>
    <col min="8401" max="8401" width="38.33203125" style="12" customWidth="1"/>
    <col min="8402" max="8402" width="9.6640625" style="12" customWidth="1"/>
    <col min="8403" max="8405" width="8.33203125" style="12" customWidth="1"/>
    <col min="8406" max="8406" width="7.44140625" style="12" customWidth="1"/>
    <col min="8407" max="8407" width="8.6640625" style="12" customWidth="1"/>
    <col min="8408" max="8656" width="8.6640625" style="12"/>
    <col min="8657" max="8657" width="38.33203125" style="12" customWidth="1"/>
    <col min="8658" max="8658" width="9.6640625" style="12" customWidth="1"/>
    <col min="8659" max="8661" width="8.33203125" style="12" customWidth="1"/>
    <col min="8662" max="8662" width="7.44140625" style="12" customWidth="1"/>
    <col min="8663" max="8663" width="8.6640625" style="12" customWidth="1"/>
    <col min="8664" max="8912" width="8.6640625" style="12"/>
    <col min="8913" max="8913" width="38.33203125" style="12" customWidth="1"/>
    <col min="8914" max="8914" width="9.6640625" style="12" customWidth="1"/>
    <col min="8915" max="8917" width="8.33203125" style="12" customWidth="1"/>
    <col min="8918" max="8918" width="7.44140625" style="12" customWidth="1"/>
    <col min="8919" max="8919" width="8.6640625" style="12" customWidth="1"/>
    <col min="8920" max="9168" width="8.6640625" style="12"/>
    <col min="9169" max="9169" width="38.33203125" style="12" customWidth="1"/>
    <col min="9170" max="9170" width="9.6640625" style="12" customWidth="1"/>
    <col min="9171" max="9173" width="8.33203125" style="12" customWidth="1"/>
    <col min="9174" max="9174" width="7.44140625" style="12" customWidth="1"/>
    <col min="9175" max="9175" width="8.6640625" style="12" customWidth="1"/>
    <col min="9176" max="9424" width="8.6640625" style="12"/>
    <col min="9425" max="9425" width="38.33203125" style="12" customWidth="1"/>
    <col min="9426" max="9426" width="9.6640625" style="12" customWidth="1"/>
    <col min="9427" max="9429" width="8.33203125" style="12" customWidth="1"/>
    <col min="9430" max="9430" width="7.44140625" style="12" customWidth="1"/>
    <col min="9431" max="9431" width="8.6640625" style="12" customWidth="1"/>
    <col min="9432" max="9680" width="8.6640625" style="12"/>
    <col min="9681" max="9681" width="38.33203125" style="12" customWidth="1"/>
    <col min="9682" max="9682" width="9.6640625" style="12" customWidth="1"/>
    <col min="9683" max="9685" width="8.33203125" style="12" customWidth="1"/>
    <col min="9686" max="9686" width="7.44140625" style="12" customWidth="1"/>
    <col min="9687" max="9687" width="8.6640625" style="12" customWidth="1"/>
    <col min="9688" max="9936" width="8.6640625" style="12"/>
    <col min="9937" max="9937" width="38.33203125" style="12" customWidth="1"/>
    <col min="9938" max="9938" width="9.6640625" style="12" customWidth="1"/>
    <col min="9939" max="9941" width="8.33203125" style="12" customWidth="1"/>
    <col min="9942" max="9942" width="7.44140625" style="12" customWidth="1"/>
    <col min="9943" max="9943" width="8.6640625" style="12" customWidth="1"/>
    <col min="9944" max="10192" width="8.6640625" style="12"/>
    <col min="10193" max="10193" width="38.33203125" style="12" customWidth="1"/>
    <col min="10194" max="10194" width="9.6640625" style="12" customWidth="1"/>
    <col min="10195" max="10197" width="8.33203125" style="12" customWidth="1"/>
    <col min="10198" max="10198" width="7.44140625" style="12" customWidth="1"/>
    <col min="10199" max="10199" width="8.6640625" style="12" customWidth="1"/>
    <col min="10200" max="10448" width="8.6640625" style="12"/>
    <col min="10449" max="10449" width="38.33203125" style="12" customWidth="1"/>
    <col min="10450" max="10450" width="9.6640625" style="12" customWidth="1"/>
    <col min="10451" max="10453" width="8.33203125" style="12" customWidth="1"/>
    <col min="10454" max="10454" width="7.44140625" style="12" customWidth="1"/>
    <col min="10455" max="10455" width="8.6640625" style="12" customWidth="1"/>
    <col min="10456" max="10704" width="8.6640625" style="12"/>
    <col min="10705" max="10705" width="38.33203125" style="12" customWidth="1"/>
    <col min="10706" max="10706" width="9.6640625" style="12" customWidth="1"/>
    <col min="10707" max="10709" width="8.33203125" style="12" customWidth="1"/>
    <col min="10710" max="10710" width="7.44140625" style="12" customWidth="1"/>
    <col min="10711" max="10711" width="8.6640625" style="12" customWidth="1"/>
    <col min="10712" max="10960" width="8.6640625" style="12"/>
    <col min="10961" max="10961" width="38.33203125" style="12" customWidth="1"/>
    <col min="10962" max="10962" width="9.6640625" style="12" customWidth="1"/>
    <col min="10963" max="10965" width="8.33203125" style="12" customWidth="1"/>
    <col min="10966" max="10966" width="7.44140625" style="12" customWidth="1"/>
    <col min="10967" max="10967" width="8.6640625" style="12" customWidth="1"/>
    <col min="10968" max="11216" width="8.6640625" style="12"/>
    <col min="11217" max="11217" width="38.33203125" style="12" customWidth="1"/>
    <col min="11218" max="11218" width="9.6640625" style="12" customWidth="1"/>
    <col min="11219" max="11221" width="8.33203125" style="12" customWidth="1"/>
    <col min="11222" max="11222" width="7.44140625" style="12" customWidth="1"/>
    <col min="11223" max="11223" width="8.6640625" style="12" customWidth="1"/>
    <col min="11224" max="11472" width="8.6640625" style="12"/>
    <col min="11473" max="11473" width="38.33203125" style="12" customWidth="1"/>
    <col min="11474" max="11474" width="9.6640625" style="12" customWidth="1"/>
    <col min="11475" max="11477" width="8.33203125" style="12" customWidth="1"/>
    <col min="11478" max="11478" width="7.44140625" style="12" customWidth="1"/>
    <col min="11479" max="11479" width="8.6640625" style="12" customWidth="1"/>
    <col min="11480" max="11728" width="8.6640625" style="12"/>
    <col min="11729" max="11729" width="38.33203125" style="12" customWidth="1"/>
    <col min="11730" max="11730" width="9.6640625" style="12" customWidth="1"/>
    <col min="11731" max="11733" width="8.33203125" style="12" customWidth="1"/>
    <col min="11734" max="11734" width="7.44140625" style="12" customWidth="1"/>
    <col min="11735" max="11735" width="8.6640625" style="12" customWidth="1"/>
    <col min="11736" max="11984" width="8.6640625" style="12"/>
    <col min="11985" max="11985" width="38.33203125" style="12" customWidth="1"/>
    <col min="11986" max="11986" width="9.6640625" style="12" customWidth="1"/>
    <col min="11987" max="11989" width="8.33203125" style="12" customWidth="1"/>
    <col min="11990" max="11990" width="7.44140625" style="12" customWidth="1"/>
    <col min="11991" max="11991" width="8.6640625" style="12" customWidth="1"/>
    <col min="11992" max="12240" width="8.6640625" style="12"/>
    <col min="12241" max="12241" width="38.33203125" style="12" customWidth="1"/>
    <col min="12242" max="12242" width="9.6640625" style="12" customWidth="1"/>
    <col min="12243" max="12245" width="8.33203125" style="12" customWidth="1"/>
    <col min="12246" max="12246" width="7.44140625" style="12" customWidth="1"/>
    <col min="12247" max="12247" width="8.6640625" style="12" customWidth="1"/>
    <col min="12248" max="12496" width="8.6640625" style="12"/>
    <col min="12497" max="12497" width="38.33203125" style="12" customWidth="1"/>
    <col min="12498" max="12498" width="9.6640625" style="12" customWidth="1"/>
    <col min="12499" max="12501" width="8.33203125" style="12" customWidth="1"/>
    <col min="12502" max="12502" width="7.44140625" style="12" customWidth="1"/>
    <col min="12503" max="12503" width="8.6640625" style="12" customWidth="1"/>
    <col min="12504" max="12752" width="8.6640625" style="12"/>
    <col min="12753" max="12753" width="38.33203125" style="12" customWidth="1"/>
    <col min="12754" max="12754" width="9.6640625" style="12" customWidth="1"/>
    <col min="12755" max="12757" width="8.33203125" style="12" customWidth="1"/>
    <col min="12758" max="12758" width="7.44140625" style="12" customWidth="1"/>
    <col min="12759" max="12759" width="8.6640625" style="12" customWidth="1"/>
    <col min="12760" max="13008" width="8.6640625" style="12"/>
    <col min="13009" max="13009" width="38.33203125" style="12" customWidth="1"/>
    <col min="13010" max="13010" width="9.6640625" style="12" customWidth="1"/>
    <col min="13011" max="13013" width="8.33203125" style="12" customWidth="1"/>
    <col min="13014" max="13014" width="7.44140625" style="12" customWidth="1"/>
    <col min="13015" max="13015" width="8.6640625" style="12" customWidth="1"/>
    <col min="13016" max="13264" width="8.6640625" style="12"/>
    <col min="13265" max="13265" width="38.33203125" style="12" customWidth="1"/>
    <col min="13266" max="13266" width="9.6640625" style="12" customWidth="1"/>
    <col min="13267" max="13269" width="8.33203125" style="12" customWidth="1"/>
    <col min="13270" max="13270" width="7.44140625" style="12" customWidth="1"/>
    <col min="13271" max="13271" width="8.6640625" style="12" customWidth="1"/>
    <col min="13272" max="13520" width="8.6640625" style="12"/>
    <col min="13521" max="13521" width="38.33203125" style="12" customWidth="1"/>
    <col min="13522" max="13522" width="9.6640625" style="12" customWidth="1"/>
    <col min="13523" max="13525" width="8.33203125" style="12" customWidth="1"/>
    <col min="13526" max="13526" width="7.44140625" style="12" customWidth="1"/>
    <col min="13527" max="13527" width="8.6640625" style="12" customWidth="1"/>
    <col min="13528" max="13776" width="8.6640625" style="12"/>
    <col min="13777" max="13777" width="38.33203125" style="12" customWidth="1"/>
    <col min="13778" max="13778" width="9.6640625" style="12" customWidth="1"/>
    <col min="13779" max="13781" width="8.33203125" style="12" customWidth="1"/>
    <col min="13782" max="13782" width="7.44140625" style="12" customWidth="1"/>
    <col min="13783" max="13783" width="8.6640625" style="12" customWidth="1"/>
    <col min="13784" max="14032" width="8.6640625" style="12"/>
    <col min="14033" max="14033" width="38.33203125" style="12" customWidth="1"/>
    <col min="14034" max="14034" width="9.6640625" style="12" customWidth="1"/>
    <col min="14035" max="14037" width="8.33203125" style="12" customWidth="1"/>
    <col min="14038" max="14038" width="7.44140625" style="12" customWidth="1"/>
    <col min="14039" max="14039" width="8.6640625" style="12" customWidth="1"/>
    <col min="14040" max="14288" width="8.6640625" style="12"/>
    <col min="14289" max="14289" width="38.33203125" style="12" customWidth="1"/>
    <col min="14290" max="14290" width="9.6640625" style="12" customWidth="1"/>
    <col min="14291" max="14293" width="8.33203125" style="12" customWidth="1"/>
    <col min="14294" max="14294" width="7.44140625" style="12" customWidth="1"/>
    <col min="14295" max="14295" width="8.6640625" style="12" customWidth="1"/>
    <col min="14296" max="14544" width="8.6640625" style="12"/>
    <col min="14545" max="14545" width="38.33203125" style="12" customWidth="1"/>
    <col min="14546" max="14546" width="9.6640625" style="12" customWidth="1"/>
    <col min="14547" max="14549" width="8.33203125" style="12" customWidth="1"/>
    <col min="14550" max="14550" width="7.44140625" style="12" customWidth="1"/>
    <col min="14551" max="14551" width="8.6640625" style="12" customWidth="1"/>
    <col min="14552" max="14800" width="8.6640625" style="12"/>
    <col min="14801" max="14801" width="38.33203125" style="12" customWidth="1"/>
    <col min="14802" max="14802" width="9.6640625" style="12" customWidth="1"/>
    <col min="14803" max="14805" width="8.33203125" style="12" customWidth="1"/>
    <col min="14806" max="14806" width="7.44140625" style="12" customWidth="1"/>
    <col min="14807" max="14807" width="8.6640625" style="12" customWidth="1"/>
    <col min="14808" max="15056" width="8.6640625" style="12"/>
    <col min="15057" max="15057" width="38.33203125" style="12" customWidth="1"/>
    <col min="15058" max="15058" width="9.6640625" style="12" customWidth="1"/>
    <col min="15059" max="15061" width="8.33203125" style="12" customWidth="1"/>
    <col min="15062" max="15062" width="7.44140625" style="12" customWidth="1"/>
    <col min="15063" max="15063" width="8.6640625" style="12" customWidth="1"/>
    <col min="15064" max="15312" width="8.6640625" style="12"/>
    <col min="15313" max="15313" width="38.33203125" style="12" customWidth="1"/>
    <col min="15314" max="15314" width="9.6640625" style="12" customWidth="1"/>
    <col min="15315" max="15317" width="8.33203125" style="12" customWidth="1"/>
    <col min="15318" max="15318" width="7.44140625" style="12" customWidth="1"/>
    <col min="15319" max="15319" width="8.6640625" style="12" customWidth="1"/>
    <col min="15320" max="15568" width="8.6640625" style="12"/>
    <col min="15569" max="15569" width="38.33203125" style="12" customWidth="1"/>
    <col min="15570" max="15570" width="9.6640625" style="12" customWidth="1"/>
    <col min="15571" max="15573" width="8.33203125" style="12" customWidth="1"/>
    <col min="15574" max="15574" width="7.44140625" style="12" customWidth="1"/>
    <col min="15575" max="15575" width="8.6640625" style="12" customWidth="1"/>
    <col min="15576" max="15824" width="8.6640625" style="12"/>
    <col min="15825" max="15825" width="38.33203125" style="12" customWidth="1"/>
    <col min="15826" max="15826" width="9.6640625" style="12" customWidth="1"/>
    <col min="15827" max="15829" width="8.33203125" style="12" customWidth="1"/>
    <col min="15830" max="15830" width="7.44140625" style="12" customWidth="1"/>
    <col min="15831" max="15831" width="8.6640625" style="12" customWidth="1"/>
    <col min="15832" max="16080" width="8.6640625" style="12"/>
    <col min="16081" max="16081" width="38.33203125" style="12" customWidth="1"/>
    <col min="16082" max="16082" width="9.6640625" style="12" customWidth="1"/>
    <col min="16083" max="16085" width="8.33203125" style="12" customWidth="1"/>
    <col min="16086" max="16086" width="7.44140625" style="12" customWidth="1"/>
    <col min="16087" max="16087" width="8.6640625" style="12" customWidth="1"/>
    <col min="16088" max="16384" width="8.6640625" style="12"/>
  </cols>
  <sheetData>
    <row r="1" spans="1:15" ht="13.95" customHeight="1" x14ac:dyDescent="0.3">
      <c r="A1" s="52" t="s">
        <v>60</v>
      </c>
    </row>
    <row r="2" spans="1:15" ht="13.95" customHeight="1" x14ac:dyDescent="0.3">
      <c r="A2" s="14" t="s">
        <v>80</v>
      </c>
    </row>
    <row r="4" spans="1:15" ht="13.95" customHeight="1" x14ac:dyDescent="0.3">
      <c r="A4" s="36" t="s">
        <v>66</v>
      </c>
      <c r="B4" s="37" t="s">
        <v>61</v>
      </c>
      <c r="C4" s="37" t="s">
        <v>63</v>
      </c>
      <c r="D4" s="37" t="s">
        <v>67</v>
      </c>
      <c r="E4" s="37" t="s">
        <v>68</v>
      </c>
      <c r="F4" s="37" t="s">
        <v>72</v>
      </c>
      <c r="G4" s="37" t="s">
        <v>73</v>
      </c>
      <c r="H4" s="37" t="s">
        <v>95</v>
      </c>
      <c r="I4" s="37" t="s">
        <v>98</v>
      </c>
      <c r="J4" s="37" t="s">
        <v>99</v>
      </c>
    </row>
    <row r="5" spans="1:15" ht="13.95" customHeight="1" x14ac:dyDescent="0.3">
      <c r="A5" s="15" t="s">
        <v>31</v>
      </c>
      <c r="B5" s="8">
        <v>109.1</v>
      </c>
      <c r="C5" s="8">
        <v>47.7</v>
      </c>
      <c r="D5" s="8">
        <v>35.499999999999972</v>
      </c>
      <c r="E5" s="8">
        <f>F5-D5-C5-B5</f>
        <v>-4.5999999999999801</v>
      </c>
      <c r="F5" s="120">
        <v>187.7</v>
      </c>
      <c r="G5" s="8">
        <v>54.4</v>
      </c>
      <c r="H5" s="8">
        <v>64</v>
      </c>
      <c r="I5" s="8">
        <v>20.9</v>
      </c>
      <c r="J5" s="8">
        <f>SUM(G5:I5)</f>
        <v>139.30000000000001</v>
      </c>
    </row>
    <row r="6" spans="1:15" ht="13.95" customHeight="1" x14ac:dyDescent="0.3">
      <c r="A6" s="15" t="s">
        <v>52</v>
      </c>
      <c r="B6" s="8">
        <v>-26.6</v>
      </c>
      <c r="C6" s="8">
        <v>-22.1</v>
      </c>
      <c r="D6" s="8">
        <v>-16</v>
      </c>
      <c r="E6" s="8">
        <f t="shared" ref="E6:E37" si="0">F6-D6-C6-B6</f>
        <v>-10.599999999999994</v>
      </c>
      <c r="F6" s="47">
        <v>-75.3</v>
      </c>
      <c r="G6" s="8">
        <v>-15.7</v>
      </c>
      <c r="H6" s="8">
        <v>-23.6</v>
      </c>
      <c r="I6" s="8">
        <v>-21.7</v>
      </c>
      <c r="J6" s="8">
        <f t="shared" ref="J6:J16" si="1">SUM(G6:I6)</f>
        <v>-61</v>
      </c>
    </row>
    <row r="7" spans="1:15" ht="13.95" customHeight="1" x14ac:dyDescent="0.3">
      <c r="A7" s="15" t="s">
        <v>32</v>
      </c>
      <c r="B7" s="8">
        <v>64</v>
      </c>
      <c r="C7" s="8">
        <v>46.1</v>
      </c>
      <c r="D7" s="8">
        <v>51.800000000000011</v>
      </c>
      <c r="E7" s="8">
        <f t="shared" si="0"/>
        <v>35.799999999999983</v>
      </c>
      <c r="F7" s="120">
        <v>197.7</v>
      </c>
      <c r="G7" s="8">
        <v>48.9</v>
      </c>
      <c r="H7" s="8">
        <v>70.099999999999994</v>
      </c>
      <c r="I7" s="8">
        <v>26</v>
      </c>
      <c r="J7" s="8">
        <f t="shared" si="1"/>
        <v>145</v>
      </c>
    </row>
    <row r="8" spans="1:15" ht="13.95" hidden="1" customHeight="1" x14ac:dyDescent="0.3">
      <c r="A8" s="15" t="s">
        <v>1</v>
      </c>
      <c r="B8" s="8">
        <v>0</v>
      </c>
      <c r="C8" s="8"/>
      <c r="D8" s="8">
        <v>0</v>
      </c>
      <c r="E8" s="8">
        <f t="shared" si="0"/>
        <v>0</v>
      </c>
      <c r="F8" s="120">
        <v>0</v>
      </c>
      <c r="G8" s="8"/>
      <c r="H8" s="8"/>
      <c r="I8" s="8"/>
      <c r="J8" s="8">
        <f t="shared" si="1"/>
        <v>0</v>
      </c>
    </row>
    <row r="9" spans="1:15" ht="13.95" customHeight="1" x14ac:dyDescent="0.3">
      <c r="A9" s="15" t="s">
        <v>56</v>
      </c>
      <c r="B9" s="8">
        <v>2.1</v>
      </c>
      <c r="C9" s="8">
        <v>2.6</v>
      </c>
      <c r="D9" s="8">
        <v>2.9</v>
      </c>
      <c r="E9" s="8">
        <f t="shared" si="0"/>
        <v>2.8000000000000003</v>
      </c>
      <c r="F9" s="120">
        <v>10.4</v>
      </c>
      <c r="G9" s="8">
        <v>2.8</v>
      </c>
      <c r="H9" s="8">
        <v>2.9</v>
      </c>
      <c r="I9" s="8">
        <v>2.9</v>
      </c>
      <c r="J9" s="8">
        <f t="shared" si="1"/>
        <v>8.6</v>
      </c>
    </row>
    <row r="10" spans="1:15" ht="13.95" customHeight="1" x14ac:dyDescent="0.3">
      <c r="A10" s="15" t="s">
        <v>51</v>
      </c>
      <c r="B10" s="8">
        <v>8.4</v>
      </c>
      <c r="C10" s="8">
        <v>5.6</v>
      </c>
      <c r="D10" s="8">
        <v>3.6</v>
      </c>
      <c r="E10" s="8">
        <f t="shared" si="0"/>
        <v>3.6999999999999993</v>
      </c>
      <c r="F10" s="47">
        <v>21.3</v>
      </c>
      <c r="G10" s="8">
        <v>5.6</v>
      </c>
      <c r="H10" s="8">
        <v>7.2</v>
      </c>
      <c r="I10" s="8">
        <v>3.1</v>
      </c>
      <c r="J10" s="8">
        <f t="shared" si="1"/>
        <v>15.9</v>
      </c>
      <c r="L10" s="8"/>
      <c r="M10" s="8"/>
      <c r="N10" s="8"/>
      <c r="O10" s="8"/>
    </row>
    <row r="11" spans="1:15" ht="13.95" customHeight="1" x14ac:dyDescent="0.3">
      <c r="A11" s="15" t="s">
        <v>53</v>
      </c>
      <c r="B11" s="8">
        <v>-2.4</v>
      </c>
      <c r="C11" s="8">
        <v>-4.8</v>
      </c>
      <c r="D11" s="8">
        <v>1.5000000000000004</v>
      </c>
      <c r="E11" s="8">
        <f t="shared" si="0"/>
        <v>-1.2000000000000006</v>
      </c>
      <c r="F11" s="120">
        <v>-6.9</v>
      </c>
      <c r="G11" s="8">
        <v>-0.9</v>
      </c>
      <c r="H11" s="8">
        <v>4.9000000000000004</v>
      </c>
      <c r="I11" s="8">
        <v>-0.7</v>
      </c>
      <c r="J11" s="8">
        <f t="shared" si="1"/>
        <v>3.3</v>
      </c>
      <c r="L11" s="113"/>
      <c r="M11" s="114"/>
      <c r="N11" s="114"/>
    </row>
    <row r="12" spans="1:15" ht="13.95" customHeight="1" x14ac:dyDescent="0.3">
      <c r="A12" s="15" t="s">
        <v>54</v>
      </c>
      <c r="B12" s="8">
        <v>2.5</v>
      </c>
      <c r="C12" s="8">
        <v>-4.5999999999999996</v>
      </c>
      <c r="D12" s="8">
        <v>2.9999999999999996</v>
      </c>
      <c r="E12" s="8">
        <f t="shared" si="0"/>
        <v>-3.9000000000000004</v>
      </c>
      <c r="F12" s="120">
        <v>-3</v>
      </c>
      <c r="G12" s="8">
        <v>-1.2</v>
      </c>
      <c r="H12" s="8">
        <v>-3.3</v>
      </c>
      <c r="I12" s="8">
        <v>-4.8</v>
      </c>
      <c r="J12" s="8">
        <f t="shared" si="1"/>
        <v>-9.3000000000000007</v>
      </c>
    </row>
    <row r="13" spans="1:15" ht="13.95" customHeight="1" x14ac:dyDescent="0.3">
      <c r="A13" s="15" t="s">
        <v>34</v>
      </c>
      <c r="B13" s="8">
        <v>0.4</v>
      </c>
      <c r="C13" s="8">
        <v>0.3</v>
      </c>
      <c r="D13" s="8">
        <v>1.1000000000000001</v>
      </c>
      <c r="E13" s="8">
        <f t="shared" si="0"/>
        <v>0.29999999999999993</v>
      </c>
      <c r="F13" s="47">
        <v>2.1</v>
      </c>
      <c r="G13" s="8">
        <v>1.5</v>
      </c>
      <c r="H13" s="8">
        <v>-0.9</v>
      </c>
      <c r="I13" s="8">
        <v>0.2</v>
      </c>
      <c r="J13" s="8">
        <f t="shared" si="1"/>
        <v>0.8</v>
      </c>
    </row>
    <row r="14" spans="1:15" ht="13.95" customHeight="1" x14ac:dyDescent="0.3">
      <c r="A14" s="15" t="s">
        <v>64</v>
      </c>
      <c r="B14" s="8">
        <v>0</v>
      </c>
      <c r="C14" s="8">
        <v>4.8</v>
      </c>
      <c r="D14" s="8">
        <v>0</v>
      </c>
      <c r="E14" s="8">
        <f t="shared" si="0"/>
        <v>0</v>
      </c>
      <c r="F14" s="47">
        <v>4.8</v>
      </c>
      <c r="G14" s="8">
        <v>0</v>
      </c>
      <c r="H14" s="8">
        <v>0</v>
      </c>
      <c r="I14" s="8">
        <v>0</v>
      </c>
      <c r="J14" s="8">
        <f t="shared" si="1"/>
        <v>0</v>
      </c>
    </row>
    <row r="15" spans="1:15" ht="13.95" customHeight="1" x14ac:dyDescent="0.3">
      <c r="A15" s="15" t="s">
        <v>33</v>
      </c>
      <c r="B15" s="8">
        <v>0</v>
      </c>
      <c r="C15" s="8">
        <v>0</v>
      </c>
      <c r="D15" s="8">
        <v>0</v>
      </c>
      <c r="E15" s="8">
        <f t="shared" si="0"/>
        <v>0</v>
      </c>
      <c r="F15" s="47">
        <v>0</v>
      </c>
      <c r="G15" s="8">
        <v>0</v>
      </c>
      <c r="H15" s="8">
        <v>0</v>
      </c>
      <c r="I15" s="8">
        <v>0</v>
      </c>
      <c r="J15" s="8">
        <f t="shared" si="1"/>
        <v>0</v>
      </c>
    </row>
    <row r="16" spans="1:15" ht="13.8" x14ac:dyDescent="0.3">
      <c r="A16" s="15" t="s">
        <v>55</v>
      </c>
      <c r="B16" s="8">
        <v>-2.8</v>
      </c>
      <c r="C16" s="8">
        <v>-68.3</v>
      </c>
      <c r="D16" s="8">
        <v>6.1</v>
      </c>
      <c r="E16" s="8">
        <f t="shared" si="0"/>
        <v>41.199999999999996</v>
      </c>
      <c r="F16" s="47">
        <v>-23.8</v>
      </c>
      <c r="G16" s="8">
        <v>-133.9</v>
      </c>
      <c r="H16" s="8">
        <v>138.80000000000001</v>
      </c>
      <c r="I16" s="8">
        <v>-45.3</v>
      </c>
      <c r="J16" s="8">
        <f t="shared" si="1"/>
        <v>-40.399999999999991</v>
      </c>
      <c r="L16" s="8"/>
      <c r="M16" s="8"/>
      <c r="N16" s="8"/>
      <c r="O16" s="8"/>
    </row>
    <row r="17" spans="1:15" ht="13.95" customHeight="1" x14ac:dyDescent="0.3">
      <c r="A17" s="16" t="s">
        <v>88</v>
      </c>
      <c r="B17" s="27">
        <f t="shared" ref="B17:E17" si="2">SUM(B5:B16)</f>
        <v>154.69999999999999</v>
      </c>
      <c r="C17" s="27">
        <f t="shared" si="2"/>
        <v>7.2999999999999972</v>
      </c>
      <c r="D17" s="27">
        <f t="shared" si="2"/>
        <v>89.499999999999972</v>
      </c>
      <c r="E17" s="27">
        <f t="shared" si="2"/>
        <v>63.5</v>
      </c>
      <c r="F17" s="121">
        <f>SUM(F5:F16)</f>
        <v>315</v>
      </c>
      <c r="G17" s="27">
        <f t="shared" ref="G17:H17" si="3">SUM(G5:G16)</f>
        <v>-38.500000000000028</v>
      </c>
      <c r="H17" s="27">
        <f t="shared" si="3"/>
        <v>260.10000000000002</v>
      </c>
      <c r="I17" s="27">
        <f t="shared" ref="I17:J17" si="4">SUM(I5:I16)</f>
        <v>-19.399999999999999</v>
      </c>
      <c r="J17" s="27">
        <f t="shared" si="4"/>
        <v>202.20000000000005</v>
      </c>
      <c r="L17" s="14"/>
      <c r="M17" s="14"/>
      <c r="N17" s="14"/>
      <c r="O17" s="14"/>
    </row>
    <row r="18" spans="1:15" ht="13.95" customHeight="1" x14ac:dyDescent="0.3">
      <c r="A18" s="17"/>
      <c r="B18" s="8"/>
      <c r="C18" s="8"/>
      <c r="D18" s="8"/>
      <c r="E18" s="8">
        <f t="shared" si="0"/>
        <v>0</v>
      </c>
      <c r="F18" s="118"/>
      <c r="G18" s="8"/>
      <c r="H18" s="8"/>
      <c r="I18" s="8"/>
      <c r="J18" s="8"/>
    </row>
    <row r="19" spans="1:15" ht="13.95" customHeight="1" x14ac:dyDescent="0.3">
      <c r="A19" s="15" t="s">
        <v>35</v>
      </c>
      <c r="B19" s="8">
        <v>-85.3</v>
      </c>
      <c r="C19" s="8">
        <v>-94.7</v>
      </c>
      <c r="D19" s="8">
        <v>-123.60000000000001</v>
      </c>
      <c r="E19" s="8">
        <f t="shared" si="0"/>
        <v>-141.69999999999999</v>
      </c>
      <c r="F19" s="47">
        <v>-445.3</v>
      </c>
      <c r="G19" s="8">
        <v>-127.3</v>
      </c>
      <c r="H19" s="8">
        <v>-104</v>
      </c>
      <c r="I19" s="8">
        <v>-160</v>
      </c>
      <c r="J19" s="8">
        <f t="shared" ref="J19:J25" si="5">SUM(G19:I19)</f>
        <v>-391.3</v>
      </c>
    </row>
    <row r="20" spans="1:15" ht="13.95" hidden="1" customHeight="1" x14ac:dyDescent="0.3">
      <c r="A20" s="15" t="s">
        <v>36</v>
      </c>
      <c r="B20" s="8"/>
      <c r="C20" s="8"/>
      <c r="D20" s="8"/>
      <c r="E20" s="8">
        <f t="shared" si="0"/>
        <v>0</v>
      </c>
      <c r="F20" s="47">
        <v>0</v>
      </c>
      <c r="G20" s="8"/>
      <c r="H20" s="8"/>
      <c r="I20" s="8"/>
      <c r="J20" s="8">
        <f t="shared" si="5"/>
        <v>0</v>
      </c>
    </row>
    <row r="21" spans="1:15" ht="13.95" customHeight="1" x14ac:dyDescent="0.3">
      <c r="A21" s="15" t="s">
        <v>70</v>
      </c>
      <c r="B21" s="8">
        <v>0</v>
      </c>
      <c r="C21" s="8">
        <v>0</v>
      </c>
      <c r="D21" s="8">
        <v>0</v>
      </c>
      <c r="E21" s="8">
        <f t="shared" si="0"/>
        <v>0</v>
      </c>
      <c r="F21" s="47">
        <v>0</v>
      </c>
      <c r="G21" s="8">
        <v>0</v>
      </c>
      <c r="H21" s="8">
        <v>0</v>
      </c>
      <c r="I21" s="8">
        <v>0</v>
      </c>
      <c r="J21" s="8">
        <f t="shared" si="5"/>
        <v>0</v>
      </c>
    </row>
    <row r="22" spans="1:15" ht="13.95" customHeight="1" x14ac:dyDescent="0.3">
      <c r="A22" s="15" t="s">
        <v>71</v>
      </c>
      <c r="B22" s="8">
        <v>1</v>
      </c>
      <c r="C22" s="8">
        <v>1</v>
      </c>
      <c r="D22" s="8">
        <v>1</v>
      </c>
      <c r="E22" s="8">
        <f t="shared" si="0"/>
        <v>1</v>
      </c>
      <c r="F22" s="118">
        <v>4</v>
      </c>
      <c r="G22" s="8">
        <v>1</v>
      </c>
      <c r="H22" s="8">
        <v>1</v>
      </c>
      <c r="I22" s="8">
        <v>1</v>
      </c>
      <c r="J22" s="8">
        <f t="shared" si="5"/>
        <v>3</v>
      </c>
    </row>
    <row r="23" spans="1:15" ht="13.95" customHeight="1" x14ac:dyDescent="0.3">
      <c r="A23" s="18" t="s">
        <v>50</v>
      </c>
      <c r="B23" s="8">
        <v>0</v>
      </c>
      <c r="C23" s="8">
        <v>-1.5</v>
      </c>
      <c r="D23" s="8">
        <v>-1</v>
      </c>
      <c r="E23" s="8">
        <f t="shared" si="0"/>
        <v>0</v>
      </c>
      <c r="F23" s="118">
        <v>-2.5</v>
      </c>
      <c r="G23" s="8">
        <v>-1.6</v>
      </c>
      <c r="H23" s="8">
        <v>0</v>
      </c>
      <c r="I23" s="8">
        <v>0</v>
      </c>
      <c r="J23" s="8">
        <f t="shared" si="5"/>
        <v>-1.6</v>
      </c>
    </row>
    <row r="24" spans="1:15" ht="13.95" customHeight="1" x14ac:dyDescent="0.3">
      <c r="A24" s="18" t="s">
        <v>69</v>
      </c>
      <c r="B24" s="8">
        <v>0</v>
      </c>
      <c r="C24" s="8">
        <v>-2.5</v>
      </c>
      <c r="D24" s="8">
        <v>0.29999999999999982</v>
      </c>
      <c r="E24" s="8">
        <f t="shared" si="0"/>
        <v>-0.59999999999999964</v>
      </c>
      <c r="F24" s="118">
        <v>-2.8</v>
      </c>
      <c r="G24" s="8">
        <v>-0.1</v>
      </c>
      <c r="H24" s="8">
        <v>-0.3</v>
      </c>
      <c r="I24" s="8">
        <v>-0.2</v>
      </c>
      <c r="J24" s="8">
        <f t="shared" si="5"/>
        <v>-0.60000000000000009</v>
      </c>
    </row>
    <row r="25" spans="1:15" ht="13.95" customHeight="1" x14ac:dyDescent="0.3">
      <c r="A25" s="15" t="s">
        <v>37</v>
      </c>
      <c r="B25" s="8">
        <v>3.3</v>
      </c>
      <c r="C25" s="8">
        <v>3.7</v>
      </c>
      <c r="D25" s="8">
        <v>3</v>
      </c>
      <c r="E25" s="8">
        <f t="shared" si="0"/>
        <v>2.3000000000000007</v>
      </c>
      <c r="F25" s="120">
        <v>12.3</v>
      </c>
      <c r="G25" s="8">
        <v>2</v>
      </c>
      <c r="H25" s="8">
        <v>2.4</v>
      </c>
      <c r="I25" s="8">
        <v>2.4</v>
      </c>
      <c r="J25" s="8">
        <f t="shared" si="5"/>
        <v>6.8000000000000007</v>
      </c>
    </row>
    <row r="26" spans="1:15" ht="13.95" customHeight="1" x14ac:dyDescent="0.3">
      <c r="A26" s="16" t="s">
        <v>89</v>
      </c>
      <c r="B26" s="27">
        <f t="shared" ref="B26:E26" si="6">SUM(B19:B25)</f>
        <v>-81</v>
      </c>
      <c r="C26" s="27">
        <f t="shared" si="6"/>
        <v>-94</v>
      </c>
      <c r="D26" s="27">
        <f t="shared" si="6"/>
        <v>-120.30000000000001</v>
      </c>
      <c r="E26" s="27">
        <f t="shared" si="6"/>
        <v>-138.99999999999997</v>
      </c>
      <c r="F26" s="62">
        <f>SUM(F19:F25)</f>
        <v>-434.3</v>
      </c>
      <c r="G26" s="27">
        <f t="shared" ref="G26:H26" si="7">SUM(G19:G25)</f>
        <v>-125.99999999999999</v>
      </c>
      <c r="H26" s="27">
        <f t="shared" si="7"/>
        <v>-100.89999999999999</v>
      </c>
      <c r="I26" s="27">
        <f t="shared" ref="I26:J26" si="8">SUM(I19:I25)</f>
        <v>-156.79999999999998</v>
      </c>
      <c r="J26" s="27">
        <f t="shared" si="8"/>
        <v>-383.70000000000005</v>
      </c>
    </row>
    <row r="27" spans="1:15" ht="13.95" customHeight="1" x14ac:dyDescent="0.3">
      <c r="A27" s="17"/>
      <c r="B27" s="8"/>
      <c r="C27" s="8"/>
      <c r="D27" s="8"/>
      <c r="E27" s="8">
        <f t="shared" si="0"/>
        <v>0</v>
      </c>
      <c r="F27" s="118"/>
      <c r="G27" s="8"/>
      <c r="H27" s="8"/>
      <c r="I27" s="8"/>
      <c r="J27" s="8"/>
    </row>
    <row r="28" spans="1:15" ht="13.8" x14ac:dyDescent="0.3">
      <c r="A28" s="15" t="s">
        <v>38</v>
      </c>
      <c r="B28" s="8">
        <v>50</v>
      </c>
      <c r="C28" s="8">
        <v>120</v>
      </c>
      <c r="D28" s="8">
        <v>174.8</v>
      </c>
      <c r="E28" s="8">
        <f t="shared" si="0"/>
        <v>69.899999999999977</v>
      </c>
      <c r="F28" s="47">
        <v>414.7</v>
      </c>
      <c r="G28" s="8">
        <v>329</v>
      </c>
      <c r="H28" s="8">
        <v>67.599999999999994</v>
      </c>
      <c r="I28" s="8">
        <v>344.8</v>
      </c>
      <c r="J28" s="8">
        <f t="shared" ref="J28:J34" si="9">SUM(G28:I28)</f>
        <v>741.40000000000009</v>
      </c>
    </row>
    <row r="29" spans="1:15" ht="13.95" customHeight="1" x14ac:dyDescent="0.3">
      <c r="A29" s="15" t="s">
        <v>39</v>
      </c>
      <c r="B29" s="8">
        <v>-23.8</v>
      </c>
      <c r="C29" s="8">
        <v>-93.7</v>
      </c>
      <c r="D29" s="8">
        <v>-23.800000000000011</v>
      </c>
      <c r="E29" s="8">
        <f t="shared" si="0"/>
        <v>-58.699999999999989</v>
      </c>
      <c r="F29" s="47">
        <v>-200</v>
      </c>
      <c r="G29" s="8">
        <v>-115.8</v>
      </c>
      <c r="H29" s="8">
        <v>-89.2</v>
      </c>
      <c r="I29" s="8">
        <v>-183.3</v>
      </c>
      <c r="J29" s="8">
        <f t="shared" si="9"/>
        <v>-388.3</v>
      </c>
    </row>
    <row r="30" spans="1:15" ht="13.8" hidden="1" x14ac:dyDescent="0.3">
      <c r="A30" s="15" t="s">
        <v>40</v>
      </c>
      <c r="B30" s="8">
        <v>0</v>
      </c>
      <c r="C30" s="8"/>
      <c r="D30" s="8">
        <v>0</v>
      </c>
      <c r="E30" s="8">
        <f t="shared" si="0"/>
        <v>0</v>
      </c>
      <c r="F30" s="120">
        <v>0</v>
      </c>
      <c r="G30" s="8"/>
      <c r="H30" s="8"/>
      <c r="I30" s="8"/>
      <c r="J30" s="8">
        <f t="shared" si="9"/>
        <v>0</v>
      </c>
    </row>
    <row r="31" spans="1:15" ht="13.95" hidden="1" customHeight="1" x14ac:dyDescent="0.3">
      <c r="A31" s="15" t="s">
        <v>41</v>
      </c>
      <c r="E31" s="8">
        <f t="shared" si="0"/>
        <v>0</v>
      </c>
      <c r="F31" s="120">
        <v>0</v>
      </c>
      <c r="J31" s="8">
        <f t="shared" si="9"/>
        <v>0</v>
      </c>
    </row>
    <row r="32" spans="1:15" s="14" customFormat="1" ht="13.95" customHeight="1" x14ac:dyDescent="0.3">
      <c r="A32" s="15" t="s">
        <v>48</v>
      </c>
      <c r="B32" s="8">
        <v>-6.5</v>
      </c>
      <c r="C32" s="8">
        <v>-1</v>
      </c>
      <c r="D32" s="8">
        <v>-23.6</v>
      </c>
      <c r="E32" s="8">
        <f t="shared" si="0"/>
        <v>0.10000000000000142</v>
      </c>
      <c r="F32" s="47">
        <v>-31</v>
      </c>
      <c r="G32" s="8">
        <v>-0.9</v>
      </c>
      <c r="H32" s="8">
        <v>0.2</v>
      </c>
      <c r="I32" s="8">
        <v>-1.7</v>
      </c>
      <c r="J32" s="8">
        <f t="shared" si="9"/>
        <v>-2.4</v>
      </c>
    </row>
    <row r="33" spans="1:10" ht="13.95" customHeight="1" x14ac:dyDescent="0.3">
      <c r="A33" s="15" t="s">
        <v>47</v>
      </c>
      <c r="B33" s="8">
        <v>-12.1</v>
      </c>
      <c r="C33" s="8">
        <v>-16.100000000000001</v>
      </c>
      <c r="D33" s="8">
        <v>-13.599999999999994</v>
      </c>
      <c r="E33" s="8">
        <f t="shared" si="0"/>
        <v>-21.6</v>
      </c>
      <c r="F33" s="120">
        <v>-63.4</v>
      </c>
      <c r="G33" s="8">
        <v>-18.899999999999999</v>
      </c>
      <c r="H33" s="8">
        <v>-26</v>
      </c>
      <c r="I33" s="8">
        <v>-19.100000000000001</v>
      </c>
      <c r="J33" s="8">
        <f t="shared" si="9"/>
        <v>-64</v>
      </c>
    </row>
    <row r="34" spans="1:10" s="14" customFormat="1" ht="13.95" customHeight="1" x14ac:dyDescent="0.3">
      <c r="A34" s="15" t="s">
        <v>42</v>
      </c>
      <c r="B34" s="8">
        <v>-16.2</v>
      </c>
      <c r="C34" s="8">
        <v>-16.5</v>
      </c>
      <c r="D34" s="8">
        <v>-16.599999999999991</v>
      </c>
      <c r="E34" s="8">
        <f t="shared" si="0"/>
        <v>-23.000000000000004</v>
      </c>
      <c r="F34" s="47">
        <v>-72.3</v>
      </c>
      <c r="G34" s="8">
        <v>-18.899999999999999</v>
      </c>
      <c r="H34" s="8">
        <v>-18.3</v>
      </c>
      <c r="I34" s="8">
        <v>-18.2</v>
      </c>
      <c r="J34" s="8">
        <f t="shared" si="9"/>
        <v>-55.400000000000006</v>
      </c>
    </row>
    <row r="35" spans="1:10" ht="13.95" hidden="1" customHeight="1" x14ac:dyDescent="0.3">
      <c r="A35" s="18" t="s">
        <v>43</v>
      </c>
      <c r="B35" s="8">
        <v>0</v>
      </c>
      <c r="C35" s="8">
        <v>0</v>
      </c>
      <c r="D35" s="8">
        <v>0</v>
      </c>
      <c r="E35" s="8">
        <f t="shared" si="0"/>
        <v>0</v>
      </c>
      <c r="F35" s="47">
        <v>0</v>
      </c>
      <c r="G35" s="8">
        <v>0</v>
      </c>
      <c r="H35" s="8">
        <v>0</v>
      </c>
      <c r="I35" s="8">
        <v>0</v>
      </c>
      <c r="J35" s="8">
        <v>0</v>
      </c>
    </row>
    <row r="36" spans="1:10" ht="13.95" customHeight="1" x14ac:dyDescent="0.3">
      <c r="A36" s="16" t="s">
        <v>90</v>
      </c>
      <c r="B36" s="27">
        <f>SUM(B28:B35)</f>
        <v>-8.6</v>
      </c>
      <c r="C36" s="27">
        <f>SUM(C28:C35)</f>
        <v>-7.3000000000000043</v>
      </c>
      <c r="D36" s="27">
        <f t="shared" ref="D36:E36" si="10">SUM(D28:D35)</f>
        <v>97.200000000000017</v>
      </c>
      <c r="E36" s="27">
        <f t="shared" si="10"/>
        <v>-33.300000000000011</v>
      </c>
      <c r="F36" s="60">
        <f>SUM(F28:F35)</f>
        <v>47.999999999999986</v>
      </c>
      <c r="G36" s="27">
        <f>SUM(G28:G35)</f>
        <v>174.49999999999997</v>
      </c>
      <c r="H36" s="27">
        <f>SUM(H28:H35)</f>
        <v>-65.7</v>
      </c>
      <c r="I36" s="27">
        <f>SUM(I28:I35)</f>
        <v>122.50000000000001</v>
      </c>
      <c r="J36" s="27">
        <f>SUM(J28:J35)</f>
        <v>231.3000000000001</v>
      </c>
    </row>
    <row r="37" spans="1:10" ht="13.95" customHeight="1" x14ac:dyDescent="0.3">
      <c r="A37" s="19"/>
      <c r="B37" s="8"/>
      <c r="C37" s="8"/>
      <c r="D37" s="8"/>
      <c r="E37" s="8">
        <f t="shared" si="0"/>
        <v>0</v>
      </c>
      <c r="F37" s="122"/>
      <c r="G37" s="8"/>
      <c r="H37" s="8"/>
      <c r="I37" s="8"/>
      <c r="J37" s="8"/>
    </row>
    <row r="38" spans="1:10" ht="13.95" customHeight="1" x14ac:dyDescent="0.3">
      <c r="A38" s="20" t="s">
        <v>44</v>
      </c>
      <c r="B38" s="27">
        <f>B17+B26+B36</f>
        <v>65.099999999999994</v>
      </c>
      <c r="C38" s="27">
        <f>C17+C26+C36</f>
        <v>-94</v>
      </c>
      <c r="D38" s="27">
        <f t="shared" ref="D38:E38" si="11">D17+D26+D36</f>
        <v>66.399999999999977</v>
      </c>
      <c r="E38" s="27">
        <f t="shared" si="11"/>
        <v>-108.79999999999998</v>
      </c>
      <c r="F38" s="62">
        <f>F17+F26+F36</f>
        <v>-71.300000000000026</v>
      </c>
      <c r="G38" s="27">
        <f>G17+G26+G36</f>
        <v>9.9999999999999716</v>
      </c>
      <c r="H38" s="27">
        <f>H17+H26+H36</f>
        <v>93.500000000000043</v>
      </c>
      <c r="I38" s="27">
        <f>I17+I26+I36</f>
        <v>-53.699999999999974</v>
      </c>
      <c r="J38" s="27">
        <f>J17+J26+J36</f>
        <v>49.800000000000097</v>
      </c>
    </row>
    <row r="39" spans="1:10" ht="13.95" customHeight="1" x14ac:dyDescent="0.3">
      <c r="A39" s="19"/>
      <c r="B39" s="8"/>
      <c r="C39" s="8"/>
      <c r="D39" s="8"/>
      <c r="E39" s="8"/>
      <c r="F39" s="118"/>
      <c r="G39" s="8"/>
      <c r="H39" s="8"/>
      <c r="I39" s="8"/>
      <c r="J39" s="8"/>
    </row>
    <row r="40" spans="1:10" ht="13.95" customHeight="1" x14ac:dyDescent="0.3">
      <c r="A40" s="15" t="s">
        <v>45</v>
      </c>
      <c r="B40" s="8">
        <v>221.8</v>
      </c>
      <c r="C40" s="8">
        <f>B41</f>
        <v>286.89999999999998</v>
      </c>
      <c r="D40" s="8">
        <v>192.89999999999998</v>
      </c>
      <c r="E40" s="8">
        <v>259.3</v>
      </c>
      <c r="F40" s="119">
        <v>221.80000000000021</v>
      </c>
      <c r="G40" s="8">
        <v>150.5</v>
      </c>
      <c r="H40" s="8">
        <v>160.5</v>
      </c>
      <c r="I40" s="8">
        <v>254</v>
      </c>
      <c r="J40" s="8">
        <f>F41</f>
        <v>150.50000000000017</v>
      </c>
    </row>
    <row r="41" spans="1:10" ht="13.95" customHeight="1" x14ac:dyDescent="0.3">
      <c r="A41" s="16" t="s">
        <v>46</v>
      </c>
      <c r="B41" s="27">
        <f t="shared" ref="B41:F41" si="12">B38+B40</f>
        <v>286.89999999999998</v>
      </c>
      <c r="C41" s="27">
        <f t="shared" si="12"/>
        <v>192.89999999999998</v>
      </c>
      <c r="D41" s="27">
        <f t="shared" si="12"/>
        <v>259.29999999999995</v>
      </c>
      <c r="E41" s="27">
        <f t="shared" si="12"/>
        <v>150.50000000000003</v>
      </c>
      <c r="F41" s="62">
        <f t="shared" si="12"/>
        <v>150.50000000000017</v>
      </c>
      <c r="G41" s="27">
        <f t="shared" ref="G41:H41" si="13">G38+G40</f>
        <v>160.49999999999997</v>
      </c>
      <c r="H41" s="27">
        <f t="shared" si="13"/>
        <v>254.00000000000006</v>
      </c>
      <c r="I41" s="27">
        <f>I38+I40</f>
        <v>200.3</v>
      </c>
      <c r="J41" s="27">
        <f>J38+J40</f>
        <v>200.30000000000027</v>
      </c>
    </row>
    <row r="42" spans="1:10" ht="13.95" customHeight="1" x14ac:dyDescent="0.3">
      <c r="B42" s="41"/>
      <c r="C42" s="41"/>
      <c r="D42" s="41"/>
      <c r="E42" s="41"/>
      <c r="G42" s="41"/>
      <c r="H42" s="41"/>
      <c r="I42" s="41"/>
    </row>
    <row r="43" spans="1:10" ht="13.95" customHeight="1" x14ac:dyDescent="0.3">
      <c r="A43" s="54"/>
    </row>
  </sheetData>
  <phoneticPr fontId="8" type="noConversion"/>
  <printOptions horizontalCentered="1"/>
  <pageMargins left="0.70866141732283505" right="0.70866141732283505" top="0.74803149606299202" bottom="0.74803149606299202" header="0.31496062992126" footer="0.31496062992126"/>
  <pageSetup scale="9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B3C37-BCC4-4BDC-B524-423B0B881B94}">
  <sheetPr>
    <tabColor rgb="FF002060"/>
  </sheetPr>
  <dimension ref="A1:K61"/>
  <sheetViews>
    <sheetView showGridLines="0" tabSelected="1" topLeftCell="A13" workbookViewId="0">
      <selection activeCell="L24" sqref="L24"/>
    </sheetView>
  </sheetViews>
  <sheetFormatPr defaultColWidth="9.109375" defaultRowHeight="15" customHeight="1" x14ac:dyDescent="0.3"/>
  <cols>
    <col min="1" max="1" width="39.6640625" style="55" bestFit="1" customWidth="1"/>
    <col min="2" max="8" width="8.6640625" style="55" customWidth="1"/>
    <col min="9" max="9" width="13.6640625" style="55" customWidth="1"/>
    <col min="10" max="16384" width="9.109375" style="55"/>
  </cols>
  <sheetData>
    <row r="1" spans="1:8" ht="15" customHeight="1" x14ac:dyDescent="0.3">
      <c r="A1" s="52" t="s">
        <v>60</v>
      </c>
    </row>
    <row r="2" spans="1:8" ht="15" customHeight="1" x14ac:dyDescent="0.3">
      <c r="A2" s="52" t="s">
        <v>143</v>
      </c>
    </row>
    <row r="4" spans="1:8" ht="15" customHeight="1" x14ac:dyDescent="0.3">
      <c r="A4" s="97" t="s">
        <v>137</v>
      </c>
    </row>
    <row r="5" spans="1:8" ht="15" customHeight="1" x14ac:dyDescent="0.3">
      <c r="A5" s="111" t="s">
        <v>65</v>
      </c>
      <c r="B5" s="37" t="s">
        <v>61</v>
      </c>
      <c r="C5" s="37" t="s">
        <v>63</v>
      </c>
      <c r="D5" s="37" t="s">
        <v>67</v>
      </c>
      <c r="E5" s="37" t="s">
        <v>68</v>
      </c>
      <c r="F5" s="37" t="s">
        <v>73</v>
      </c>
      <c r="G5" s="37" t="s">
        <v>95</v>
      </c>
      <c r="H5" s="37" t="s">
        <v>98</v>
      </c>
    </row>
    <row r="6" spans="1:8" ht="15" customHeight="1" x14ac:dyDescent="0.3">
      <c r="A6" s="73" t="s">
        <v>100</v>
      </c>
      <c r="B6" s="74"/>
      <c r="C6" s="74"/>
      <c r="D6" s="74"/>
      <c r="E6" s="73"/>
      <c r="F6" s="73"/>
      <c r="G6" s="74"/>
      <c r="H6" s="74"/>
    </row>
    <row r="7" spans="1:8" ht="15" customHeight="1" x14ac:dyDescent="0.3">
      <c r="A7" s="74" t="s">
        <v>101</v>
      </c>
      <c r="B7" s="75">
        <v>252.2</v>
      </c>
      <c r="C7" s="75">
        <v>159.4</v>
      </c>
      <c r="D7" s="75">
        <v>165.2</v>
      </c>
      <c r="E7" s="75">
        <v>86.9</v>
      </c>
      <c r="F7" s="75">
        <v>156.30000000000001</v>
      </c>
      <c r="G7" s="75">
        <v>300.09999999999997</v>
      </c>
      <c r="H7" s="75">
        <v>76.8</v>
      </c>
    </row>
    <row r="8" spans="1:8" ht="15" customHeight="1" x14ac:dyDescent="0.3">
      <c r="A8" s="74" t="s">
        <v>102</v>
      </c>
      <c r="B8" s="75">
        <v>4.2</v>
      </c>
      <c r="C8" s="75">
        <v>4.8</v>
      </c>
      <c r="D8" s="75">
        <v>20.100000000000001</v>
      </c>
      <c r="E8" s="75">
        <v>10.5</v>
      </c>
      <c r="F8" s="75">
        <v>0</v>
      </c>
      <c r="G8" s="75">
        <v>9.6</v>
      </c>
      <c r="H8" s="75">
        <v>0.1</v>
      </c>
    </row>
    <row r="9" spans="1:8" ht="15" customHeight="1" x14ac:dyDescent="0.3">
      <c r="A9" s="98" t="s">
        <v>103</v>
      </c>
      <c r="B9" s="112">
        <v>256.39999999999998</v>
      </c>
      <c r="C9" s="99">
        <v>164.20000000000002</v>
      </c>
      <c r="D9" s="99">
        <v>185.29999999999998</v>
      </c>
      <c r="E9" s="99">
        <v>97.4</v>
      </c>
      <c r="F9" s="99">
        <v>156.30000000000001</v>
      </c>
      <c r="G9" s="99">
        <v>309.7</v>
      </c>
      <c r="H9" s="99">
        <v>76.899999999999991</v>
      </c>
    </row>
    <row r="10" spans="1:8" ht="15" customHeight="1" x14ac:dyDescent="0.3">
      <c r="A10" s="74" t="s">
        <v>97</v>
      </c>
      <c r="B10" s="75">
        <v>24.1</v>
      </c>
      <c r="C10" s="75">
        <v>20.5</v>
      </c>
      <c r="D10" s="75">
        <v>14.8</v>
      </c>
      <c r="E10" s="75">
        <v>15.6</v>
      </c>
      <c r="F10" s="75">
        <v>16</v>
      </c>
      <c r="G10" s="75">
        <v>22.799999999999997</v>
      </c>
      <c r="H10" s="75">
        <v>17.100000000000001</v>
      </c>
    </row>
    <row r="11" spans="1:8" ht="15" customHeight="1" x14ac:dyDescent="0.3">
      <c r="A11" s="100" t="s">
        <v>104</v>
      </c>
      <c r="B11" s="101">
        <v>280.5</v>
      </c>
      <c r="C11" s="101">
        <v>184.70000000000002</v>
      </c>
      <c r="D11" s="101">
        <v>200.1</v>
      </c>
      <c r="E11" s="101">
        <v>113</v>
      </c>
      <c r="F11" s="101">
        <v>172.3</v>
      </c>
      <c r="G11" s="101">
        <v>332.5</v>
      </c>
      <c r="H11" s="101">
        <v>94</v>
      </c>
    </row>
    <row r="12" spans="1:8" ht="15" customHeight="1" x14ac:dyDescent="0.3">
      <c r="A12" s="74" t="s">
        <v>105</v>
      </c>
      <c r="B12" s="76">
        <v>3.36</v>
      </c>
      <c r="C12" s="76">
        <v>2.4</v>
      </c>
      <c r="D12" s="76">
        <v>2.4</v>
      </c>
      <c r="E12" s="76">
        <v>1.3900000000000001</v>
      </c>
      <c r="F12" s="76">
        <v>1.9700000000000002</v>
      </c>
      <c r="G12" s="76">
        <v>2.9</v>
      </c>
      <c r="H12" s="76">
        <v>0.9</v>
      </c>
    </row>
    <row r="13" spans="1:8" ht="15" customHeight="1" x14ac:dyDescent="0.3">
      <c r="A13" s="74" t="s">
        <v>106</v>
      </c>
      <c r="B13" s="76">
        <v>7.0000000000000007E-2</v>
      </c>
      <c r="C13" s="76">
        <v>6.5000000000000002E-2</v>
      </c>
      <c r="D13" s="76">
        <v>0.28999999999999998</v>
      </c>
      <c r="E13" s="76">
        <v>0.16</v>
      </c>
      <c r="F13" s="76">
        <v>0</v>
      </c>
      <c r="G13" s="76">
        <v>0.1</v>
      </c>
      <c r="H13" s="76">
        <v>0</v>
      </c>
    </row>
    <row r="14" spans="1:8" ht="15" customHeight="1" x14ac:dyDescent="0.3">
      <c r="A14" s="74" t="s">
        <v>107</v>
      </c>
      <c r="B14" s="76">
        <v>0.32</v>
      </c>
      <c r="C14" s="76">
        <v>0.3</v>
      </c>
      <c r="D14" s="76">
        <v>0.23</v>
      </c>
      <c r="E14" s="76">
        <v>0.26</v>
      </c>
      <c r="F14" s="76">
        <v>0.21</v>
      </c>
      <c r="G14" s="76">
        <v>0.21</v>
      </c>
      <c r="H14" s="76">
        <v>0.19</v>
      </c>
    </row>
    <row r="16" spans="1:8" ht="15" customHeight="1" x14ac:dyDescent="0.3">
      <c r="A16" s="73" t="s">
        <v>108</v>
      </c>
      <c r="B16" s="74"/>
      <c r="C16" s="74"/>
      <c r="D16" s="74"/>
      <c r="E16" s="74"/>
      <c r="F16" s="74"/>
      <c r="G16" s="74"/>
      <c r="H16" s="74"/>
    </row>
    <row r="17" spans="1:8" ht="15" customHeight="1" x14ac:dyDescent="0.3">
      <c r="A17" s="74" t="s">
        <v>109</v>
      </c>
      <c r="B17" s="75">
        <v>1.2</v>
      </c>
      <c r="C17" s="75">
        <v>0</v>
      </c>
      <c r="D17" s="75">
        <v>0.2</v>
      </c>
      <c r="E17" s="75">
        <v>-0.3</v>
      </c>
      <c r="F17" s="75">
        <v>-2.1</v>
      </c>
      <c r="G17" s="75">
        <v>-40.178012270000004</v>
      </c>
      <c r="H17" s="75">
        <v>-22.4</v>
      </c>
    </row>
    <row r="18" spans="1:8" ht="15" customHeight="1" x14ac:dyDescent="0.3">
      <c r="A18" s="74" t="s">
        <v>110</v>
      </c>
      <c r="B18" s="75">
        <v>-2.1</v>
      </c>
      <c r="C18" s="75">
        <v>5.7</v>
      </c>
      <c r="D18" s="75">
        <v>-2.8</v>
      </c>
      <c r="E18" s="75">
        <v>3.4</v>
      </c>
      <c r="F18" s="75">
        <v>0</v>
      </c>
      <c r="G18" s="75">
        <v>1.5191881899999999</v>
      </c>
      <c r="H18" s="75">
        <v>-1.1000000000000001</v>
      </c>
    </row>
    <row r="19" spans="1:8" ht="15" customHeight="1" x14ac:dyDescent="0.3">
      <c r="A19" s="74" t="s">
        <v>146</v>
      </c>
      <c r="B19" s="75">
        <v>2.2999999999999998</v>
      </c>
      <c r="C19" s="75">
        <v>2.2000000000000002</v>
      </c>
      <c r="D19" s="75">
        <v>2.1</v>
      </c>
      <c r="E19" s="75">
        <v>7.7</v>
      </c>
      <c r="F19" s="75">
        <v>2.5</v>
      </c>
      <c r="G19" s="75">
        <v>2.4380180500000002</v>
      </c>
      <c r="H19" s="75">
        <v>2.7</v>
      </c>
    </row>
    <row r="20" spans="1:8" ht="15" customHeight="1" x14ac:dyDescent="0.3">
      <c r="A20" s="100" t="s">
        <v>111</v>
      </c>
      <c r="B20" s="101">
        <v>1.3999999999999997</v>
      </c>
      <c r="C20" s="101">
        <v>7.9</v>
      </c>
      <c r="D20" s="101">
        <v>-0.49999999999999956</v>
      </c>
      <c r="E20" s="101">
        <v>10.8</v>
      </c>
      <c r="F20" s="101">
        <v>0.39999999999999991</v>
      </c>
      <c r="G20" s="101">
        <v>-36.220806030000006</v>
      </c>
      <c r="H20" s="101">
        <v>-20.8</v>
      </c>
    </row>
    <row r="23" spans="1:8" ht="15" customHeight="1" x14ac:dyDescent="0.3">
      <c r="A23" s="97" t="s">
        <v>138</v>
      </c>
    </row>
    <row r="24" spans="1:8" ht="15" customHeight="1" x14ac:dyDescent="0.3">
      <c r="A24" s="111" t="s">
        <v>65</v>
      </c>
      <c r="B24" s="37" t="s">
        <v>61</v>
      </c>
      <c r="C24" s="37" t="s">
        <v>63</v>
      </c>
      <c r="D24" s="37" t="s">
        <v>67</v>
      </c>
      <c r="E24" s="37" t="s">
        <v>68</v>
      </c>
      <c r="F24" s="37" t="s">
        <v>73</v>
      </c>
      <c r="G24" s="37" t="s">
        <v>95</v>
      </c>
      <c r="H24" s="37" t="s">
        <v>98</v>
      </c>
    </row>
    <row r="25" spans="1:8" ht="15" customHeight="1" x14ac:dyDescent="0.3">
      <c r="A25" s="102" t="s">
        <v>112</v>
      </c>
      <c r="B25" s="103">
        <v>54</v>
      </c>
      <c r="C25" s="103">
        <v>59.2</v>
      </c>
      <c r="D25" s="103">
        <v>54.9</v>
      </c>
      <c r="E25" s="103">
        <v>49.5</v>
      </c>
      <c r="F25" s="103">
        <v>50.2</v>
      </c>
      <c r="G25" s="103">
        <v>55.5</v>
      </c>
      <c r="H25" s="103">
        <v>54.706319189997153</v>
      </c>
    </row>
    <row r="26" spans="1:8" ht="15" customHeight="1" x14ac:dyDescent="0.3">
      <c r="A26" s="77" t="s">
        <v>113</v>
      </c>
      <c r="B26" s="78">
        <v>3.24</v>
      </c>
      <c r="C26" s="78">
        <v>2.9</v>
      </c>
      <c r="D26" s="78">
        <v>2.4</v>
      </c>
      <c r="E26" s="78">
        <v>2.3199999999999998</v>
      </c>
      <c r="F26" s="78">
        <v>2.2599999999999998</v>
      </c>
      <c r="G26" s="78">
        <v>2.2999999999999998</v>
      </c>
      <c r="H26" s="78">
        <v>2</v>
      </c>
    </row>
    <row r="27" spans="1:8" ht="15" customHeight="1" x14ac:dyDescent="0.3">
      <c r="A27" s="77" t="s">
        <v>114</v>
      </c>
      <c r="B27" s="79">
        <v>16.5</v>
      </c>
      <c r="C27" s="79">
        <v>20.399999999999999</v>
      </c>
      <c r="D27" s="79">
        <v>22.7</v>
      </c>
      <c r="E27" s="79">
        <v>21.3</v>
      </c>
      <c r="F27" s="79">
        <v>22.2</v>
      </c>
      <c r="G27" s="79">
        <v>24</v>
      </c>
      <c r="H27" s="79">
        <v>27.7</v>
      </c>
    </row>
    <row r="28" spans="1:8" ht="15" customHeight="1" x14ac:dyDescent="0.3">
      <c r="A28" s="80" t="s">
        <v>115</v>
      </c>
      <c r="B28" s="78"/>
      <c r="C28" s="78"/>
      <c r="D28" s="78"/>
      <c r="E28" s="78"/>
      <c r="F28" s="78"/>
      <c r="G28" s="78"/>
      <c r="H28" s="78"/>
    </row>
    <row r="29" spans="1:8" ht="15" customHeight="1" x14ac:dyDescent="0.3">
      <c r="A29" s="81" t="s">
        <v>116</v>
      </c>
      <c r="B29" s="79">
        <v>19.7</v>
      </c>
      <c r="C29" s="79">
        <v>14.7</v>
      </c>
      <c r="D29" s="79">
        <v>8.8000000000000007</v>
      </c>
      <c r="E29" s="79">
        <v>9.1999999999999993</v>
      </c>
      <c r="F29" s="79">
        <v>12.3</v>
      </c>
      <c r="G29" s="79">
        <v>17.099999999999998</v>
      </c>
      <c r="H29" s="79">
        <v>12.44005497</v>
      </c>
    </row>
    <row r="30" spans="1:8" ht="15" customHeight="1" x14ac:dyDescent="0.3">
      <c r="A30" s="77" t="s">
        <v>117</v>
      </c>
      <c r="B30" s="79">
        <v>5.8</v>
      </c>
      <c r="C30" s="79">
        <v>5.3</v>
      </c>
      <c r="D30" s="79">
        <v>3.8</v>
      </c>
      <c r="E30" s="79">
        <v>4.0999999999999996</v>
      </c>
      <c r="F30" s="79">
        <v>3.3</v>
      </c>
      <c r="G30" s="79">
        <v>3.2</v>
      </c>
      <c r="H30" s="79">
        <v>2.6326681499999998</v>
      </c>
    </row>
    <row r="31" spans="1:8" ht="15" customHeight="1" x14ac:dyDescent="0.3">
      <c r="A31" s="77" t="s">
        <v>118</v>
      </c>
      <c r="B31" s="79">
        <v>0.2</v>
      </c>
      <c r="C31" s="79">
        <v>6.6</v>
      </c>
      <c r="D31" s="79">
        <v>4.4000000000000004</v>
      </c>
      <c r="E31" s="79">
        <v>8.1</v>
      </c>
      <c r="F31" s="79">
        <v>16.600000000000001</v>
      </c>
      <c r="G31" s="79">
        <v>6.5</v>
      </c>
      <c r="H31" s="79">
        <v>3.1986385600000102</v>
      </c>
    </row>
    <row r="32" spans="1:8" ht="15" customHeight="1" x14ac:dyDescent="0.3">
      <c r="A32" s="77" t="s">
        <v>119</v>
      </c>
      <c r="B32" s="79">
        <v>4.5</v>
      </c>
      <c r="C32" s="79">
        <v>4.2</v>
      </c>
      <c r="D32" s="79">
        <v>2.4</v>
      </c>
      <c r="E32" s="79">
        <v>2.7</v>
      </c>
      <c r="F32" s="79">
        <v>1.7</v>
      </c>
      <c r="G32" s="79">
        <v>4.5</v>
      </c>
      <c r="H32" s="79">
        <v>3.2835981900000424</v>
      </c>
    </row>
    <row r="33" spans="1:11" ht="15" customHeight="1" x14ac:dyDescent="0.3">
      <c r="A33" s="81" t="s">
        <v>120</v>
      </c>
      <c r="B33" s="82">
        <v>4.4000000000000004</v>
      </c>
      <c r="C33" s="82">
        <v>-6.4</v>
      </c>
      <c r="D33" s="82">
        <v>2.9</v>
      </c>
      <c r="E33" s="82">
        <v>-4</v>
      </c>
      <c r="F33" s="82">
        <v>-31</v>
      </c>
      <c r="G33" s="82">
        <v>45</v>
      </c>
      <c r="H33" s="82">
        <v>-57.073705579999995</v>
      </c>
    </row>
    <row r="34" spans="1:11" ht="15" customHeight="1" x14ac:dyDescent="0.3">
      <c r="A34" s="81" t="s">
        <v>136</v>
      </c>
      <c r="B34" s="82">
        <v>0</v>
      </c>
      <c r="C34" s="82">
        <v>0</v>
      </c>
      <c r="D34" s="82">
        <v>0</v>
      </c>
      <c r="E34" s="82">
        <v>0</v>
      </c>
      <c r="F34" s="82">
        <v>0</v>
      </c>
      <c r="G34" s="82">
        <v>7.1</v>
      </c>
      <c r="H34" s="82">
        <v>2.0255658799999998</v>
      </c>
    </row>
    <row r="35" spans="1:11" ht="15" customHeight="1" x14ac:dyDescent="0.3">
      <c r="A35" s="104" t="s">
        <v>121</v>
      </c>
      <c r="B35" s="105">
        <v>88.6</v>
      </c>
      <c r="C35" s="105">
        <v>83.6</v>
      </c>
      <c r="D35" s="105">
        <v>77.3</v>
      </c>
      <c r="E35" s="105">
        <v>69.599999999999994</v>
      </c>
      <c r="F35" s="105">
        <v>53.100000000000009</v>
      </c>
      <c r="G35" s="105">
        <v>138.89999999999998</v>
      </c>
      <c r="H35" s="105">
        <v>21.213139359997207</v>
      </c>
    </row>
    <row r="36" spans="1:11" ht="15" customHeight="1" x14ac:dyDescent="0.3">
      <c r="A36" s="81" t="s">
        <v>122</v>
      </c>
      <c r="B36" s="117">
        <v>6.8</v>
      </c>
      <c r="C36" s="117">
        <v>2</v>
      </c>
      <c r="D36" s="117">
        <v>4.8</v>
      </c>
      <c r="E36" s="117">
        <v>5</v>
      </c>
      <c r="F36" s="117">
        <v>7</v>
      </c>
      <c r="G36" s="117">
        <v>3.9000000000000004</v>
      </c>
      <c r="H36" s="117">
        <v>1.5</v>
      </c>
      <c r="I36" s="115"/>
      <c r="K36" s="116"/>
    </row>
    <row r="37" spans="1:11" ht="15" customHeight="1" x14ac:dyDescent="0.3">
      <c r="A37" s="81" t="s">
        <v>123</v>
      </c>
      <c r="B37" s="117">
        <v>0</v>
      </c>
      <c r="C37" s="117">
        <v>3</v>
      </c>
      <c r="D37" s="117">
        <v>0.7</v>
      </c>
      <c r="E37" s="117">
        <v>0.9</v>
      </c>
      <c r="F37" s="117">
        <v>1.3</v>
      </c>
      <c r="G37" s="117">
        <v>2.6999999999999993</v>
      </c>
      <c r="H37" s="117">
        <v>3.4</v>
      </c>
      <c r="I37" s="115"/>
      <c r="K37" s="116"/>
    </row>
    <row r="38" spans="1:11" ht="15" customHeight="1" x14ac:dyDescent="0.3">
      <c r="A38" s="106" t="s">
        <v>144</v>
      </c>
      <c r="B38" s="107">
        <v>95.300000000000011</v>
      </c>
      <c r="C38" s="107">
        <v>88.6</v>
      </c>
      <c r="D38" s="107">
        <v>82.8</v>
      </c>
      <c r="E38" s="107">
        <v>75.900000000000006</v>
      </c>
      <c r="F38" s="107">
        <v>61.400000000000006</v>
      </c>
      <c r="G38" s="107">
        <v>145.49999999999997</v>
      </c>
      <c r="H38" s="107">
        <v>26.099999999999998</v>
      </c>
    </row>
    <row r="39" spans="1:11" ht="15" customHeight="1" x14ac:dyDescent="0.3">
      <c r="A39" s="55" t="s">
        <v>145</v>
      </c>
      <c r="B39" s="83"/>
      <c r="C39" s="83"/>
      <c r="D39" s="83"/>
      <c r="E39" s="83"/>
      <c r="F39" s="83"/>
      <c r="G39" s="83"/>
      <c r="H39" s="83"/>
    </row>
    <row r="40" spans="1:11" ht="15" customHeight="1" x14ac:dyDescent="0.3">
      <c r="B40" s="83"/>
      <c r="C40" s="83"/>
      <c r="D40" s="83"/>
      <c r="E40" s="83"/>
      <c r="F40" s="83"/>
      <c r="G40" s="83"/>
      <c r="H40" s="83"/>
    </row>
    <row r="41" spans="1:11" ht="15" customHeight="1" x14ac:dyDescent="0.3">
      <c r="A41" s="97" t="s">
        <v>139</v>
      </c>
      <c r="B41" s="84"/>
      <c r="C41" s="84"/>
      <c r="D41" s="84"/>
      <c r="E41" s="83"/>
      <c r="F41" s="83"/>
      <c r="G41" s="83"/>
      <c r="H41" s="83"/>
    </row>
    <row r="42" spans="1:11" ht="15" customHeight="1" x14ac:dyDescent="0.3">
      <c r="A42" s="111" t="s">
        <v>65</v>
      </c>
      <c r="B42" s="39" t="s">
        <v>61</v>
      </c>
      <c r="C42" s="39" t="s">
        <v>63</v>
      </c>
      <c r="D42" s="39" t="s">
        <v>67</v>
      </c>
      <c r="E42" s="39" t="s">
        <v>68</v>
      </c>
      <c r="F42" s="39" t="s">
        <v>73</v>
      </c>
      <c r="G42" s="39" t="s">
        <v>95</v>
      </c>
      <c r="H42" s="39" t="s">
        <v>98</v>
      </c>
    </row>
    <row r="43" spans="1:11" ht="15" customHeight="1" x14ac:dyDescent="0.3">
      <c r="A43" s="85" t="s">
        <v>124</v>
      </c>
      <c r="B43" s="84"/>
      <c r="C43" s="84"/>
      <c r="D43" s="84"/>
      <c r="E43" s="86"/>
      <c r="F43" s="86"/>
      <c r="G43" s="86"/>
      <c r="H43" s="86"/>
    </row>
    <row r="44" spans="1:11" ht="15" customHeight="1" x14ac:dyDescent="0.3">
      <c r="A44" s="87" t="s">
        <v>125</v>
      </c>
      <c r="B44" s="88">
        <v>0</v>
      </c>
      <c r="C44" s="88">
        <v>0</v>
      </c>
      <c r="D44" s="88">
        <v>50</v>
      </c>
      <c r="E44" s="89">
        <v>35</v>
      </c>
      <c r="F44" s="89">
        <v>120</v>
      </c>
      <c r="G44" s="89">
        <v>35</v>
      </c>
      <c r="H44" s="89">
        <v>125</v>
      </c>
    </row>
    <row r="45" spans="1:11" ht="15" customHeight="1" x14ac:dyDescent="0.3">
      <c r="A45" s="87" t="s">
        <v>126</v>
      </c>
      <c r="B45" s="88">
        <v>100</v>
      </c>
      <c r="C45" s="88">
        <v>100</v>
      </c>
      <c r="D45" s="88">
        <v>100</v>
      </c>
      <c r="E45" s="89">
        <v>100</v>
      </c>
      <c r="F45" s="89">
        <v>100</v>
      </c>
      <c r="G45" s="89">
        <v>100</v>
      </c>
      <c r="H45" s="89">
        <v>100</v>
      </c>
    </row>
    <row r="46" spans="1:11" ht="15" customHeight="1" x14ac:dyDescent="0.3">
      <c r="A46" s="87" t="s">
        <v>127</v>
      </c>
      <c r="B46" s="88">
        <v>280</v>
      </c>
      <c r="C46" s="88">
        <v>330</v>
      </c>
      <c r="D46" s="88">
        <v>330</v>
      </c>
      <c r="E46" s="89">
        <v>400</v>
      </c>
      <c r="F46" s="89">
        <v>358</v>
      </c>
      <c r="G46" s="89">
        <v>400</v>
      </c>
      <c r="H46" s="89">
        <v>415</v>
      </c>
    </row>
    <row r="47" spans="1:11" ht="15" customHeight="1" x14ac:dyDescent="0.3">
      <c r="A47" s="90" t="s">
        <v>134</v>
      </c>
      <c r="B47" s="91">
        <v>123.7</v>
      </c>
      <c r="C47" s="91">
        <v>120</v>
      </c>
      <c r="D47" s="88">
        <v>116.3</v>
      </c>
      <c r="E47" s="92">
        <v>112.5</v>
      </c>
      <c r="F47" s="92">
        <v>108.8</v>
      </c>
      <c r="G47" s="92">
        <v>105</v>
      </c>
      <c r="H47" s="92">
        <v>101.2</v>
      </c>
    </row>
    <row r="48" spans="1:11" ht="15" customHeight="1" x14ac:dyDescent="0.3">
      <c r="A48" s="87" t="s">
        <v>128</v>
      </c>
      <c r="B48" s="88">
        <v>0</v>
      </c>
      <c r="C48" s="88">
        <v>0</v>
      </c>
      <c r="D48" s="88">
        <v>124.7</v>
      </c>
      <c r="E48" s="89">
        <v>124.74575621</v>
      </c>
      <c r="F48" s="89">
        <v>199.6</v>
      </c>
      <c r="G48" s="89">
        <v>199.6</v>
      </c>
      <c r="H48" s="89">
        <v>228.2</v>
      </c>
    </row>
    <row r="49" spans="1:8" ht="15" customHeight="1" x14ac:dyDescent="0.3">
      <c r="A49" s="87" t="s">
        <v>141</v>
      </c>
      <c r="B49" s="89">
        <v>0</v>
      </c>
      <c r="C49" s="89">
        <v>0</v>
      </c>
      <c r="D49" s="89">
        <v>0</v>
      </c>
      <c r="E49" s="89">
        <v>0</v>
      </c>
      <c r="F49" s="89">
        <v>19.100000000000001</v>
      </c>
      <c r="G49" s="89">
        <v>44.7</v>
      </c>
      <c r="H49" s="89">
        <v>76</v>
      </c>
    </row>
    <row r="50" spans="1:8" ht="15" customHeight="1" x14ac:dyDescent="0.3">
      <c r="A50" s="87" t="s">
        <v>140</v>
      </c>
      <c r="B50" s="89">
        <v>0</v>
      </c>
      <c r="C50" s="89">
        <v>0</v>
      </c>
      <c r="D50" s="89">
        <v>0</v>
      </c>
      <c r="E50" s="89">
        <v>0</v>
      </c>
      <c r="F50" s="89">
        <v>0</v>
      </c>
      <c r="G50" s="89">
        <v>0</v>
      </c>
      <c r="H50" s="89">
        <v>80</v>
      </c>
    </row>
    <row r="51" spans="1:8" ht="15" customHeight="1" x14ac:dyDescent="0.3">
      <c r="A51" s="87" t="s">
        <v>129</v>
      </c>
      <c r="B51" s="89">
        <v>-15.2</v>
      </c>
      <c r="C51" s="89">
        <v>-10.4</v>
      </c>
      <c r="D51" s="89">
        <v>-32</v>
      </c>
      <c r="E51" s="89">
        <v>-30.556609690000002</v>
      </c>
      <c r="F51" s="89">
        <v>-28.4</v>
      </c>
      <c r="G51" s="89">
        <v>-26.3</v>
      </c>
      <c r="H51" s="89">
        <v>-29.3</v>
      </c>
    </row>
    <row r="52" spans="1:8" ht="15" customHeight="1" x14ac:dyDescent="0.3">
      <c r="A52" s="108" t="s">
        <v>124</v>
      </c>
      <c r="B52" s="109">
        <f t="shared" ref="B52:F52" si="0">SUM(B44:B51)</f>
        <v>488.5</v>
      </c>
      <c r="C52" s="109">
        <f t="shared" si="0"/>
        <v>539.6</v>
      </c>
      <c r="D52" s="109">
        <f t="shared" si="0"/>
        <v>689</v>
      </c>
      <c r="E52" s="109">
        <f t="shared" si="0"/>
        <v>741.68914652000001</v>
      </c>
      <c r="F52" s="109">
        <f t="shared" si="0"/>
        <v>877.1</v>
      </c>
      <c r="G52" s="109">
        <f>SUM(G44:G51)</f>
        <v>858.00000000000011</v>
      </c>
      <c r="H52" s="109">
        <f t="shared" ref="H52" si="1">SUM(H44:H51)</f>
        <v>1096.1000000000001</v>
      </c>
    </row>
    <row r="53" spans="1:8" ht="15" customHeight="1" x14ac:dyDescent="0.3">
      <c r="A53" s="87"/>
      <c r="B53" s="93"/>
      <c r="C53" s="93"/>
      <c r="D53" s="93"/>
      <c r="E53" s="93"/>
      <c r="F53" s="93"/>
      <c r="G53" s="93"/>
      <c r="H53" s="93"/>
    </row>
    <row r="54" spans="1:8" ht="15" customHeight="1" x14ac:dyDescent="0.3">
      <c r="A54" s="85" t="s">
        <v>130</v>
      </c>
      <c r="B54" s="93"/>
      <c r="C54" s="93"/>
      <c r="D54" s="93"/>
      <c r="E54" s="93"/>
      <c r="F54" s="93"/>
      <c r="G54" s="93"/>
      <c r="H54" s="93"/>
    </row>
    <row r="55" spans="1:8" ht="15" customHeight="1" x14ac:dyDescent="0.3">
      <c r="A55" s="87" t="s">
        <v>140</v>
      </c>
      <c r="B55" s="94">
        <v>0</v>
      </c>
      <c r="C55" s="94">
        <v>0</v>
      </c>
      <c r="D55" s="94">
        <v>0</v>
      </c>
      <c r="E55" s="94">
        <v>0</v>
      </c>
      <c r="F55" s="92">
        <v>80</v>
      </c>
      <c r="G55" s="92">
        <v>79.5</v>
      </c>
      <c r="H55" s="92">
        <v>0</v>
      </c>
    </row>
    <row r="56" spans="1:8" ht="15" customHeight="1" x14ac:dyDescent="0.3">
      <c r="A56" s="95" t="s">
        <v>135</v>
      </c>
      <c r="B56" s="88">
        <v>15</v>
      </c>
      <c r="C56" s="88">
        <v>15</v>
      </c>
      <c r="D56" s="88">
        <v>15</v>
      </c>
      <c r="E56" s="92">
        <v>15</v>
      </c>
      <c r="F56" s="92">
        <v>15</v>
      </c>
      <c r="G56" s="94">
        <v>15</v>
      </c>
      <c r="H56" s="94">
        <v>15</v>
      </c>
    </row>
    <row r="57" spans="1:8" ht="15" customHeight="1" x14ac:dyDescent="0.3">
      <c r="A57" s="87" t="s">
        <v>131</v>
      </c>
      <c r="B57" s="94">
        <v>80</v>
      </c>
      <c r="C57" s="88">
        <v>60</v>
      </c>
      <c r="D57" s="94">
        <v>40</v>
      </c>
      <c r="E57" s="94">
        <v>0</v>
      </c>
      <c r="F57" s="94">
        <v>0</v>
      </c>
      <c r="G57" s="94">
        <v>0</v>
      </c>
      <c r="H57" s="94">
        <v>0</v>
      </c>
    </row>
    <row r="58" spans="1:8" ht="15" customHeight="1" x14ac:dyDescent="0.3">
      <c r="A58" s="95" t="s">
        <v>132</v>
      </c>
      <c r="B58" s="88">
        <v>-0.4</v>
      </c>
      <c r="C58" s="94">
        <v>-0.7</v>
      </c>
      <c r="D58" s="96">
        <v>-0.5</v>
      </c>
      <c r="E58" s="92">
        <v>-0.4</v>
      </c>
      <c r="F58" s="92">
        <v>-0.7</v>
      </c>
      <c r="G58" s="92">
        <v>-0.6</v>
      </c>
      <c r="H58" s="92">
        <v>-0.4</v>
      </c>
    </row>
    <row r="59" spans="1:8" ht="15" customHeight="1" x14ac:dyDescent="0.3">
      <c r="A59" s="108" t="s">
        <v>130</v>
      </c>
      <c r="B59" s="110">
        <f t="shared" ref="B59:F59" si="2">SUM(B55:B58)</f>
        <v>94.6</v>
      </c>
      <c r="C59" s="110">
        <f t="shared" si="2"/>
        <v>74.3</v>
      </c>
      <c r="D59" s="110">
        <f t="shared" si="2"/>
        <v>54.5</v>
      </c>
      <c r="E59" s="110">
        <f t="shared" si="2"/>
        <v>14.6</v>
      </c>
      <c r="F59" s="110">
        <f t="shared" si="2"/>
        <v>94.3</v>
      </c>
      <c r="G59" s="110">
        <f>SUM(G55:G58)</f>
        <v>93.9</v>
      </c>
      <c r="H59" s="110">
        <f t="shared" ref="H59" si="3">SUM(H55:H58)</f>
        <v>14.6</v>
      </c>
    </row>
    <row r="60" spans="1:8" ht="15" customHeight="1" x14ac:dyDescent="0.3">
      <c r="A60" s="87"/>
      <c r="B60" s="93"/>
      <c r="C60" s="93"/>
      <c r="D60" s="93"/>
      <c r="E60" s="93"/>
      <c r="F60" s="93"/>
      <c r="G60" s="93"/>
      <c r="H60" s="93"/>
    </row>
    <row r="61" spans="1:8" ht="15" customHeight="1" x14ac:dyDescent="0.3">
      <c r="A61" s="108" t="s">
        <v>133</v>
      </c>
      <c r="B61" s="109">
        <f t="shared" ref="B61:F61" si="4">B52+B59</f>
        <v>583.1</v>
      </c>
      <c r="C61" s="109">
        <f t="shared" si="4"/>
        <v>613.9</v>
      </c>
      <c r="D61" s="109">
        <f t="shared" si="4"/>
        <v>743.5</v>
      </c>
      <c r="E61" s="109">
        <f t="shared" si="4"/>
        <v>756.28914652000003</v>
      </c>
      <c r="F61" s="109">
        <f t="shared" si="4"/>
        <v>971.4</v>
      </c>
      <c r="G61" s="109">
        <f>G52+G59</f>
        <v>951.90000000000009</v>
      </c>
      <c r="H61" s="109">
        <f t="shared" ref="H61" si="5">H52+H59</f>
        <v>1110.7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4795be-ab46-46ac-806d-6767dccf4352">
      <Terms xmlns="http://schemas.microsoft.com/office/infopath/2007/PartnerControls"/>
    </lcf76f155ced4ddcb4097134ff3c332f>
    <TaxCatchAll xmlns="a512f2e7-650c-4b0d-96dd-862138d07b2b" xsi:nil="true"/>
    <SharedWithUsers xmlns="a512f2e7-650c-4b0d-96dd-862138d07b2b">
      <UserInfo>
        <DisplayName>Luiz Mendes</DisplayName>
        <AccountId>26</AccountId>
        <AccountType/>
      </UserInfo>
      <UserInfo>
        <DisplayName>Nicolai Saethre</DisplayName>
        <AccountId>436</AccountId>
        <AccountType/>
      </UserInfo>
    </SharedWithUsers>
  </documentManagement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70AA84F821B541B534BDCAEBE2B737" ma:contentTypeVersion="19" ma:contentTypeDescription="Create a new document." ma:contentTypeScope="" ma:versionID="de3d3d019cf76466a6783bfa5833d12a">
  <xsd:schema xmlns:xsd="http://www.w3.org/2001/XMLSchema" xmlns:xs="http://www.w3.org/2001/XMLSchema" xmlns:p="http://schemas.microsoft.com/office/2006/metadata/properties" xmlns:ns2="454795be-ab46-46ac-806d-6767dccf4352" xmlns:ns3="a512f2e7-650c-4b0d-96dd-862138d07b2b" targetNamespace="http://schemas.microsoft.com/office/2006/metadata/properties" ma:root="true" ma:fieldsID="46a59cb3d00318d0ae55290a214bc8e4" ns2:_="" ns3:_="">
    <xsd:import namespace="454795be-ab46-46ac-806d-6767dccf4352"/>
    <xsd:import namespace="a512f2e7-650c-4b0d-96dd-862138d07b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4795be-ab46-46ac-806d-6767dccf43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f1c041a-d327-41ff-b195-7a6a669727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12f2e7-650c-4b0d-96dd-862138d07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d4f28ef1-b806-4cbe-b9cc-c518a139d6ab}" ma:internalName="TaxCatchAll" ma:showField="CatchAllData" ma:web="a512f2e7-650c-4b0d-96dd-862138d07b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AB83F5-B8B4-4C00-9EA1-B928138355F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B150480-7E97-4409-81E4-DD467FF8A0F7}">
  <ds:schemaRefs>
    <ds:schemaRef ds:uri="454795be-ab46-46ac-806d-6767dccf4352"/>
    <ds:schemaRef ds:uri="http://purl.org/dc/terms/"/>
    <ds:schemaRef ds:uri="a512f2e7-650c-4b0d-96dd-862138d07b2b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6D10D28-1D2F-4607-B9E7-463038DA0491}">
  <ds:schemaRefs>
    <ds:schemaRef ds:uri="http://schemas.microsoft.com/PowerBIAddIn"/>
    <ds:schemaRef ds:uri="http://www.w3.org/2000/xmlns/"/>
  </ds:schemaRefs>
</ds:datastoreItem>
</file>

<file path=customXml/itemProps4.xml><?xml version="1.0" encoding="utf-8"?>
<ds:datastoreItem xmlns:ds="http://schemas.openxmlformats.org/officeDocument/2006/customXml" ds:itemID="{FFB73D6B-26F6-4882-A973-E84D88C2FE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4795be-ab46-46ac-806d-6767dccf4352"/>
    <ds:schemaRef ds:uri="a512f2e7-650c-4b0d-96dd-862138d07b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Income statement</vt:lpstr>
      <vt:lpstr>Balance sheet</vt:lpstr>
      <vt:lpstr>Cashflow</vt:lpstr>
      <vt:lpstr>Supplemental Info</vt:lpstr>
      <vt:lpstr>'Balance sheet'!Print_Area</vt:lpstr>
      <vt:lpstr>Cashflow!Print_Area</vt:lpstr>
      <vt:lpstr>'Income statement'!Print_Area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2025-01-23T00:08:38Z</dcterms:created>
  <dcterms:modified xsi:type="dcterms:W3CDTF">2026-10-28T19:27:32Z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0x0101000770AA84F821B541B534BDCAEBE2B737</vt:lpwstr>
  </property>
</Properties>
</file>